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64" firstSheet="3" activeTab="9"/>
  </bookViews>
  <sheets>
    <sheet name="封面" sheetId="1" r:id="rId1"/>
    <sheet name="目录" sheetId="2" r:id="rId2"/>
    <sheet name="2019年全州基金收入-1" sheetId="3" r:id="rId3"/>
    <sheet name="2019年全州基金支出-2" sheetId="4" r:id="rId4"/>
    <sheet name="2019年本级基金收入-3" sheetId="5" r:id="rId5"/>
    <sheet name="2019年本级基金支出-4" sheetId="6" r:id="rId6"/>
    <sheet name="2020年全州基金收入-5" sheetId="7" r:id="rId7"/>
    <sheet name="2020年全州基金支出-6" sheetId="8" r:id="rId8"/>
    <sheet name="2020年本级基金收入-7" sheetId="9" r:id="rId9"/>
    <sheet name="2020本级基金支出-8" sheetId="10" r:id="rId10"/>
  </sheets>
  <definedNames>
    <definedName name="_xlnm.Print_Area" localSheetId="4">'2019年本级基金收入-3'!$A$1:$D$16</definedName>
    <definedName name="_xlnm.Print_Area" localSheetId="5">'2019年本级基金支出-4'!$A$1:$D$23</definedName>
    <definedName name="_xlnm.Print_Area" localSheetId="2">'2019年全州基金收入-1'!$A$1:$D$18</definedName>
    <definedName name="_xlnm.Print_Area" localSheetId="3">'2019年全州基金支出-2'!$A$1:$D$26</definedName>
    <definedName name="_xlnm.Print_Area" localSheetId="9">'2020本级基金支出-8'!$A$1:$C$21</definedName>
    <definedName name="_xlnm.Print_Area" localSheetId="8">'2020年本级基金收入-7'!$A$1:$D$20</definedName>
    <definedName name="_xlnm.Print_Area" localSheetId="6">'2020年全州基金收入-5'!$A$1:$D$19</definedName>
    <definedName name="_xlnm.Print_Area" localSheetId="7">'2020年全州基金支出-6'!$A$1:$C$22</definedName>
    <definedName name="_xlnm.Print_Area" localSheetId="1">'目录'!$A$1:$A$12</definedName>
  </definedNames>
  <calcPr fullCalcOnLoad="1"/>
</workbook>
</file>

<file path=xl/comments4.xml><?xml version="1.0" encoding="utf-8"?>
<comments xmlns="http://schemas.openxmlformats.org/spreadsheetml/2006/main">
  <authors>
    <author>穆斯塔帕</author>
  </authors>
  <commentList>
    <comment ref="C18" authorId="0">
      <text>
        <r>
          <rPr>
            <b/>
            <sz val="9"/>
            <rFont val="宋体"/>
            <family val="0"/>
          </rPr>
          <t>穆斯塔帕:</t>
        </r>
        <r>
          <rPr>
            <sz val="9"/>
            <rFont val="宋体"/>
            <family val="0"/>
          </rPr>
          <t xml:space="preserve">
棚户区改造项目（阿图什市12000万元，阿克陶县25000万元，乌恰县3000万元。）</t>
        </r>
      </text>
    </comment>
    <comment ref="C19" authorId="0">
      <text>
        <r>
          <rPr>
            <b/>
            <sz val="9"/>
            <rFont val="宋体"/>
            <family val="0"/>
          </rPr>
          <t>穆斯塔帕:</t>
        </r>
        <r>
          <rPr>
            <sz val="9"/>
            <rFont val="宋体"/>
            <family val="0"/>
          </rPr>
          <t xml:space="preserve">
阿图什市工业园区供水工程16000元，阿图什配水工程9000万元。</t>
        </r>
      </text>
    </comment>
    <comment ref="C24" authorId="0">
      <text>
        <r>
          <rPr>
            <b/>
            <sz val="9"/>
            <rFont val="宋体"/>
            <family val="0"/>
          </rPr>
          <t>穆斯塔帕:</t>
        </r>
        <r>
          <rPr>
            <sz val="9"/>
            <rFont val="宋体"/>
            <family val="0"/>
          </rPr>
          <t xml:space="preserve">
克州人民医院综合业务楼建设项目10000万元，克州维吾尔医院住院楼建设项目2000万元。</t>
        </r>
      </text>
    </comment>
  </commentList>
</comments>
</file>

<file path=xl/comments6.xml><?xml version="1.0" encoding="utf-8"?>
<comments xmlns="http://schemas.openxmlformats.org/spreadsheetml/2006/main">
  <authors>
    <author>穆斯塔帕</author>
  </authors>
  <commentList>
    <comment ref="C16" authorId="0">
      <text>
        <r>
          <rPr>
            <b/>
            <sz val="9"/>
            <rFont val="宋体"/>
            <family val="0"/>
          </rPr>
          <t>穆斯塔帕:</t>
        </r>
        <r>
          <rPr>
            <sz val="9"/>
            <rFont val="宋体"/>
            <family val="0"/>
          </rPr>
          <t xml:space="preserve">
克州人民医院综合业务楼建设项目10000万元，克州维吾尔医院住院楼建设项目2000万元</t>
        </r>
      </text>
    </comment>
  </commentList>
</comments>
</file>

<file path=xl/sharedStrings.xml><?xml version="1.0" encoding="utf-8"?>
<sst xmlns="http://schemas.openxmlformats.org/spreadsheetml/2006/main" count="189" uniqueCount="73">
  <si>
    <t>克孜勒苏柯尔克孜自治州2019年政府性基金预算执行情况与2020年政府性基金预算    （草案）</t>
  </si>
  <si>
    <t>克孜勒苏柯尔克孜自治州财政局</t>
  </si>
  <si>
    <t>目    录</t>
  </si>
  <si>
    <t>一、2019年克州政府性基金收入预计完成情况 ··········（1）</t>
  </si>
  <si>
    <t>二、2019年克州政府性基金支出预计完成情况 ··········（2）</t>
  </si>
  <si>
    <t>三、2019年克州本级政府性基金收入预计完成情况 ········（3）</t>
  </si>
  <si>
    <t>四、2019年克州本级政府性基金支出预计完成情况 ········（4）</t>
  </si>
  <si>
    <t>五、2020年克州政府性基金收入安排情况 ············（5）</t>
  </si>
  <si>
    <t>六、2020年克州政府性基金支出安排情况 ············（6）</t>
  </si>
  <si>
    <t>七、2020年克州本级政府性基金收入安排情况 ··········（7）</t>
  </si>
  <si>
    <t>八、2020年克州本级政府性基金支出安排情况 ··········（8）</t>
  </si>
  <si>
    <t>表一：2019年克州政府性基金收入预计完成情况</t>
  </si>
  <si>
    <t>单位:万元</t>
  </si>
  <si>
    <t>项    目</t>
  </si>
  <si>
    <t>2018年完成数</t>
  </si>
  <si>
    <t>2019年预计
完成数</t>
  </si>
  <si>
    <t>比上年增
（减）%</t>
  </si>
  <si>
    <t>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</si>
  <si>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</si>
  <si>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</si>
  <si>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</si>
  <si>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</si>
  <si>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</si>
  <si>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农业土地开发资金收入</t>
  </si>
  <si>
    <t>城市基础设施配套费收入</t>
  </si>
  <si>
    <t>彩票公益金收入</t>
  </si>
  <si>
    <t xml:space="preserve">  福利彩票公益金收入</t>
  </si>
  <si>
    <t xml:space="preserve">  体育彩票公益金收入</t>
  </si>
  <si>
    <t>其他政府性基金收入</t>
  </si>
  <si>
    <t>政府性基金收入</t>
  </si>
  <si>
    <t>表二：2019年克州政府性基金支出预计完成情况</t>
  </si>
  <si>
    <t>备注</t>
  </si>
  <si>
    <t>文化旅游体育与传媒支出</t>
  </si>
  <si>
    <t xml:space="preserve">  旅游发展基金支出</t>
  </si>
  <si>
    <t>社会保障和就业支出</t>
  </si>
  <si>
    <t xml:space="preserve">  大中型水库移民后期扶持基金支出</t>
  </si>
  <si>
    <t>节能环保支出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</si>
  <si>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可再生能源电价附加收入安排的支出</t>
    </r>
  </si>
  <si>
    <t>城乡社区支出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</si>
  <si>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国有土地使用权出让相关支出</t>
    </r>
  </si>
  <si>
    <t xml:space="preserve">  国有土地使用权出让收入及对应专项债务收入安排的支出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</si>
  <si>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</si>
  <si>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</si>
  <si>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城市基础设施配套费相关支出</t>
    </r>
  </si>
  <si>
    <t xml:space="preserve">  污水处理费安排的支出</t>
  </si>
  <si>
    <t xml:space="preserve">  污水处理费对应专项债务收入安排的支出</t>
  </si>
  <si>
    <r>
      <t>含专项债券支出3</t>
    </r>
    <r>
      <rPr>
        <sz val="14"/>
        <rFont val="宋体"/>
        <family val="0"/>
      </rPr>
      <t>000万元</t>
    </r>
  </si>
  <si>
    <t xml:space="preserve">  棚户区改造专项债券收入安排的支出</t>
  </si>
  <si>
    <t>含专项债券支出40000万元</t>
  </si>
  <si>
    <t>农林水支出</t>
  </si>
  <si>
    <t>专项债券支出</t>
  </si>
  <si>
    <t xml:space="preserve">  国家重大水利工程建设基金对应专项    债务收入安排的支出</t>
  </si>
  <si>
    <t>其他支出</t>
  </si>
  <si>
    <t xml:space="preserve">  彩票发行销售机构业务费安排的支出</t>
  </si>
  <si>
    <t xml:space="preserve">  彩票公益金安排的支出</t>
  </si>
  <si>
    <t xml:space="preserve">  其他政府性基金及对应专项债务收入安排的支出</t>
  </si>
  <si>
    <t>政府性基金支出</t>
  </si>
  <si>
    <t>表三：2019年克州本级政府性基金收入预计完成情况</t>
  </si>
  <si>
    <t>.</t>
  </si>
  <si>
    <t>表四：2019年克州本级政府性基金支出预计完成情况</t>
  </si>
  <si>
    <t>国有土地使用权出让相关支出</t>
  </si>
  <si>
    <t xml:space="preserve">  彩票公益金及对应专项债务收入安排的支出</t>
  </si>
  <si>
    <t>合           计</t>
  </si>
  <si>
    <t>表五：2020年克州政府性基金收入安排情况</t>
  </si>
  <si>
    <t>2019年执行数</t>
  </si>
  <si>
    <t>2020年预计
预算数</t>
  </si>
  <si>
    <t>表六：2020年克州政府性基金支出安排情况</t>
  </si>
  <si>
    <t>2020年预算数</t>
  </si>
  <si>
    <t>2019年全州政府性基金支出，按照以收定支的原则，安排支出。（全州政府性基金收入和上级提前预告2020年资金）。</t>
  </si>
  <si>
    <t>合        计</t>
  </si>
  <si>
    <t>表七：2020年克州本级政府性基金收入安排情况</t>
  </si>
  <si>
    <t>表八：2020年克州本级政府性基金支出安排情况</t>
  </si>
  <si>
    <t>2020年州本级政府性基金支出，按照以收定支、收支平衡的原则，安排支出，不含自治区政府性基金补助。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</si>
</sst>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_ * #,##0_ ;_ * \-#,##0_ ;_ * &quot;-&quot;??_ ;_ @_ "/>
    <numFmt numFmtId="178" formatCode="#,##0_);[Red]\(#,##0\)"/>
    <numFmt numFmtId="179" formatCode="0_ "/>
    <numFmt numFmtId="180" formatCode="0.00_ "/>
    <numFmt numFmtId="181" formatCode="#,##0.00_ "/>
    <numFmt numFmtId="182" formatCode="0_);[Red]\(0\)"/>
  </numFmts>
  <fonts count="5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5"/>
      <name val="仿宋"/>
      <family val="3"/>
    </font>
    <font>
      <sz val="12"/>
      <name val="仿宋"/>
      <family val="3"/>
    </font>
    <font>
      <b/>
      <sz val="18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24"/>
      <name val="方正小标宋简体"/>
      <family val="0"/>
    </font>
    <font>
      <b/>
      <sz val="24"/>
      <name val="宋体"/>
      <family val="0"/>
    </font>
    <font>
      <b/>
      <sz val="16"/>
      <name val="宋体"/>
      <family val="0"/>
    </font>
    <font>
      <b/>
      <sz val="16"/>
      <name val="楷体_GB2312"/>
      <family val="3"/>
    </font>
    <font>
      <sz val="10"/>
      <name val="Helv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6" fillId="0" borderId="3" applyNumberFormat="0" applyFill="0" applyAlignment="0" applyProtection="0"/>
    <xf numFmtId="0" fontId="0" fillId="0" borderId="0">
      <alignment/>
      <protection/>
    </xf>
    <xf numFmtId="0" fontId="47" fillId="0" borderId="4" applyNumberFormat="0" applyFill="0" applyAlignment="0" applyProtection="0"/>
    <xf numFmtId="0" fontId="41" fillId="9" borderId="0" applyNumberFormat="0" applyBorder="0" applyAlignment="0" applyProtection="0"/>
    <xf numFmtId="0" fontId="42" fillId="0" borderId="5" applyNumberFormat="0" applyFill="0" applyAlignment="0" applyProtection="0"/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41" fontId="0" fillId="0" borderId="0" applyFon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0" borderId="0">
      <alignment vertical="center"/>
      <protection/>
    </xf>
    <xf numFmtId="0" fontId="41" fillId="30" borderId="0" applyNumberFormat="0" applyBorder="0" applyAlignment="0" applyProtection="0"/>
    <xf numFmtId="0" fontId="0" fillId="0" borderId="0">
      <alignment/>
      <protection/>
    </xf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6" fillId="0" borderId="0">
      <alignment/>
      <protection/>
    </xf>
  </cellStyleXfs>
  <cellXfs count="160">
    <xf numFmtId="0" fontId="0" fillId="0" borderId="0" xfId="0" applyAlignment="1">
      <alignment/>
    </xf>
    <xf numFmtId="0" fontId="2" fillId="0" borderId="0" xfId="42" applyFont="1" applyFill="1">
      <alignment vertical="center"/>
      <protection/>
    </xf>
    <xf numFmtId="0" fontId="0" fillId="0" borderId="0" xfId="42" applyFill="1">
      <alignment vertical="center"/>
      <protection/>
    </xf>
    <xf numFmtId="176" fontId="0" fillId="0" borderId="0" xfId="42" applyNumberFormat="1" applyFill="1">
      <alignment vertical="center"/>
      <protection/>
    </xf>
    <xf numFmtId="0" fontId="3" fillId="0" borderId="0" xfId="42" applyNumberFormat="1" applyFont="1" applyFill="1" applyAlignment="1" applyProtection="1">
      <alignment horizontal="center" vertical="center"/>
      <protection/>
    </xf>
    <xf numFmtId="0" fontId="0" fillId="0" borderId="0" xfId="42" applyNumberFormat="1" applyFont="1" applyFill="1" applyBorder="1" applyAlignment="1" applyProtection="1">
      <alignment horizontal="right" vertical="center"/>
      <protection/>
    </xf>
    <xf numFmtId="0" fontId="4" fillId="0" borderId="10" xfId="81" applyNumberFormat="1" applyFont="1" applyFill="1" applyBorder="1" applyAlignment="1" applyProtection="1">
      <alignment horizontal="center" vertical="center"/>
      <protection/>
    </xf>
    <xf numFmtId="0" fontId="4" fillId="0" borderId="11" xfId="81" applyNumberFormat="1" applyFont="1" applyFill="1" applyBorder="1" applyAlignment="1" applyProtection="1">
      <alignment horizontal="center" vertical="center" wrapText="1"/>
      <protection/>
    </xf>
    <xf numFmtId="0" fontId="4" fillId="0" borderId="12" xfId="81" applyNumberFormat="1" applyFont="1" applyFill="1" applyBorder="1" applyAlignment="1" applyProtection="1">
      <alignment horizontal="center" vertical="center" wrapText="1"/>
      <protection/>
    </xf>
    <xf numFmtId="0" fontId="4" fillId="0" borderId="0" xfId="81" applyNumberFormat="1" applyFont="1" applyFill="1" applyBorder="1" applyAlignment="1" applyProtection="1">
      <alignment horizontal="left" vertical="center"/>
      <protection/>
    </xf>
    <xf numFmtId="177" fontId="4" fillId="33" borderId="13" xfId="22" applyNumberFormat="1" applyFont="1" applyFill="1" applyBorder="1" applyAlignment="1" applyProtection="1">
      <alignment horizontal="right" vertical="center"/>
      <protection/>
    </xf>
    <xf numFmtId="0" fontId="4" fillId="0" borderId="12" xfId="81" applyNumberFormat="1" applyFont="1" applyFill="1" applyBorder="1" applyAlignment="1" applyProtection="1">
      <alignment horizontal="center" vertical="center" wrapText="1"/>
      <protection/>
    </xf>
    <xf numFmtId="0" fontId="5" fillId="0" borderId="0" xfId="81" applyNumberFormat="1" applyFont="1" applyFill="1" applyBorder="1" applyAlignment="1" applyProtection="1">
      <alignment horizontal="left" vertical="center"/>
      <protection/>
    </xf>
    <xf numFmtId="177" fontId="5" fillId="33" borderId="14" xfId="22" applyNumberFormat="1" applyFont="1" applyFill="1" applyBorder="1" applyAlignment="1" applyProtection="1">
      <alignment horizontal="right" vertical="center"/>
      <protection/>
    </xf>
    <xf numFmtId="0" fontId="5" fillId="0" borderId="15" xfId="81" applyNumberFormat="1" applyFont="1" applyFill="1" applyBorder="1" applyAlignment="1" applyProtection="1">
      <alignment horizontal="center" vertical="center" wrapText="1"/>
      <protection/>
    </xf>
    <xf numFmtId="0" fontId="4" fillId="0" borderId="0" xfId="81" applyNumberFormat="1" applyFont="1" applyFill="1" applyBorder="1" applyAlignment="1" applyProtection="1">
      <alignment horizontal="left" vertical="center"/>
      <protection/>
    </xf>
    <xf numFmtId="178" fontId="2" fillId="0" borderId="16" xfId="42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178" fontId="0" fillId="0" borderId="13" xfId="42" applyNumberFormat="1" applyFont="1" applyFill="1" applyBorder="1" applyAlignment="1" applyProtection="1">
      <alignment horizontal="right" vertical="center"/>
      <protection/>
    </xf>
    <xf numFmtId="4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178" fontId="2" fillId="0" borderId="13" xfId="42" applyNumberFormat="1" applyFont="1" applyFill="1" applyBorder="1" applyAlignment="1" applyProtection="1">
      <alignment horizontal="right" vertical="center"/>
      <protection/>
    </xf>
    <xf numFmtId="0" fontId="2" fillId="0" borderId="0" xfId="42" applyNumberFormat="1" applyFont="1" applyFill="1" applyBorder="1" applyAlignment="1" applyProtection="1">
      <alignment vertical="center"/>
      <protection/>
    </xf>
    <xf numFmtId="0" fontId="2" fillId="0" borderId="19" xfId="42" applyNumberFormat="1" applyFont="1" applyFill="1" applyBorder="1" applyAlignment="1" applyProtection="1">
      <alignment horizontal="center" vertical="center"/>
      <protection/>
    </xf>
    <xf numFmtId="178" fontId="2" fillId="0" borderId="20" xfId="42" applyNumberFormat="1" applyFont="1" applyFill="1" applyBorder="1" applyAlignment="1" applyProtection="1">
      <alignment horizontal="right" vertical="center"/>
      <protection/>
    </xf>
    <xf numFmtId="4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0" xfId="81" applyFill="1">
      <alignment/>
      <protection/>
    </xf>
    <xf numFmtId="0" fontId="0" fillId="0" borderId="0" xfId="81" applyFill="1" applyBorder="1">
      <alignment/>
      <protection/>
    </xf>
    <xf numFmtId="0" fontId="3" fillId="0" borderId="0" xfId="81" applyNumberFormat="1" applyFont="1" applyFill="1" applyAlignment="1" applyProtection="1">
      <alignment horizontal="center" vertical="center"/>
      <protection/>
    </xf>
    <xf numFmtId="0" fontId="6" fillId="0" borderId="0" xfId="81" applyNumberFormat="1" applyFont="1" applyFill="1" applyBorder="1" applyAlignment="1" applyProtection="1">
      <alignment vertical="center"/>
      <protection/>
    </xf>
    <xf numFmtId="0" fontId="0" fillId="0" borderId="0" xfId="81" applyNumberFormat="1" applyFont="1" applyFill="1" applyBorder="1" applyAlignment="1" applyProtection="1">
      <alignment horizontal="right" vertical="center"/>
      <protection/>
    </xf>
    <xf numFmtId="0" fontId="5" fillId="0" borderId="22" xfId="81" applyNumberFormat="1" applyFont="1" applyFill="1" applyBorder="1" applyAlignment="1" applyProtection="1">
      <alignment horizontal="center" vertical="center"/>
      <protection/>
    </xf>
    <xf numFmtId="0" fontId="5" fillId="0" borderId="11" xfId="81" applyNumberFormat="1" applyFont="1" applyFill="1" applyBorder="1" applyAlignment="1" applyProtection="1">
      <alignment horizontal="center" vertical="center" wrapText="1"/>
      <protection/>
    </xf>
    <xf numFmtId="0" fontId="5" fillId="0" borderId="23" xfId="81" applyNumberFormat="1" applyFont="1" applyFill="1" applyBorder="1" applyAlignment="1" applyProtection="1">
      <alignment horizontal="center" vertical="center" wrapText="1"/>
      <protection/>
    </xf>
    <xf numFmtId="0" fontId="5" fillId="0" borderId="10" xfId="81" applyNumberFormat="1" applyFont="1" applyFill="1" applyBorder="1" applyAlignment="1" applyProtection="1">
      <alignment horizontal="center" vertical="center" wrapText="1"/>
      <protection/>
    </xf>
    <xf numFmtId="0" fontId="5" fillId="0" borderId="0" xfId="81" applyNumberFormat="1" applyFont="1" applyFill="1" applyBorder="1" applyAlignment="1" applyProtection="1">
      <alignment vertical="center"/>
      <protection/>
    </xf>
    <xf numFmtId="179" fontId="5" fillId="33" borderId="13" xfId="81" applyNumberFormat="1" applyFont="1" applyFill="1" applyBorder="1" applyAlignment="1">
      <alignment/>
      <protection/>
    </xf>
    <xf numFmtId="177" fontId="5" fillId="0" borderId="24" xfId="22" applyNumberFormat="1" applyFont="1" applyFill="1" applyBorder="1" applyAlignment="1">
      <alignment/>
    </xf>
    <xf numFmtId="180" fontId="5" fillId="0" borderId="12" xfId="81" applyNumberFormat="1" applyFont="1" applyFill="1" applyBorder="1">
      <alignment/>
      <protection/>
    </xf>
    <xf numFmtId="177" fontId="5" fillId="33" borderId="13" xfId="22" applyNumberFormat="1" applyFont="1" applyFill="1" applyBorder="1" applyAlignment="1" applyProtection="1">
      <alignment horizontal="right" vertical="center"/>
      <protection/>
    </xf>
    <xf numFmtId="177" fontId="5" fillId="0" borderId="17" xfId="22" applyNumberFormat="1" applyFont="1" applyFill="1" applyBorder="1" applyAlignment="1">
      <alignment/>
    </xf>
    <xf numFmtId="180" fontId="5" fillId="0" borderId="0" xfId="81" applyNumberFormat="1" applyFont="1" applyFill="1" applyBorder="1">
      <alignment/>
      <protection/>
    </xf>
    <xf numFmtId="177" fontId="5" fillId="0" borderId="0" xfId="22" applyNumberFormat="1" applyFont="1" applyFill="1" applyBorder="1" applyAlignment="1">
      <alignment/>
    </xf>
    <xf numFmtId="180" fontId="5" fillId="0" borderId="18" xfId="81" applyNumberFormat="1" applyFont="1" applyFill="1" applyBorder="1">
      <alignment/>
      <protection/>
    </xf>
    <xf numFmtId="177" fontId="5" fillId="0" borderId="13" xfId="22" applyNumberFormat="1" applyFont="1" applyFill="1" applyBorder="1" applyAlignment="1">
      <alignment/>
    </xf>
    <xf numFmtId="0" fontId="4" fillId="0" borderId="19" xfId="81" applyNumberFormat="1" applyFont="1" applyFill="1" applyBorder="1" applyAlignment="1" applyProtection="1">
      <alignment horizontal="center" vertical="center"/>
      <protection/>
    </xf>
    <xf numFmtId="177" fontId="4" fillId="0" borderId="20" xfId="22" applyNumberFormat="1" applyFont="1" applyFill="1" applyBorder="1" applyAlignment="1">
      <alignment/>
    </xf>
    <xf numFmtId="180" fontId="4" fillId="0" borderId="25" xfId="22" applyNumberFormat="1" applyFont="1" applyFill="1" applyBorder="1" applyAlignment="1">
      <alignment/>
    </xf>
    <xf numFmtId="0" fontId="7" fillId="0" borderId="12" xfId="0" applyFont="1" applyBorder="1" applyAlignment="1">
      <alignment horizontal="left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81" applyNumberFormat="1" applyFont="1" applyFill="1" applyBorder="1" applyAlignment="1" applyProtection="1">
      <alignment horizontal="center" vertical="center" wrapText="1"/>
      <protection/>
    </xf>
    <xf numFmtId="0" fontId="2" fillId="33" borderId="0" xfId="68" applyNumberFormat="1" applyFont="1" applyFill="1" applyBorder="1" applyAlignment="1" applyProtection="1">
      <alignment vertical="center" wrapText="1"/>
      <protection/>
    </xf>
    <xf numFmtId="180" fontId="0" fillId="0" borderId="15" xfId="42" applyNumberFormat="1" applyFont="1" applyFill="1" applyBorder="1" applyAlignment="1">
      <alignment horizontal="center" vertical="center" wrapText="1"/>
      <protection/>
    </xf>
    <xf numFmtId="0" fontId="0" fillId="33" borderId="0" xfId="68" applyNumberFormat="1" applyFont="1" applyFill="1" applyBorder="1" applyAlignment="1" applyProtection="1">
      <alignment vertical="center" wrapText="1"/>
      <protection/>
    </xf>
    <xf numFmtId="180" fontId="0" fillId="0" borderId="18" xfId="42" applyNumberFormat="1" applyFont="1" applyFill="1" applyBorder="1" applyAlignment="1">
      <alignment horizontal="center" vertical="center" wrapText="1"/>
      <protection/>
    </xf>
    <xf numFmtId="3" fontId="0" fillId="0" borderId="13" xfId="42" applyNumberFormat="1" applyFont="1" applyFill="1" applyBorder="1" applyAlignment="1" applyProtection="1">
      <alignment vertical="center"/>
      <protection/>
    </xf>
    <xf numFmtId="3" fontId="4" fillId="0" borderId="13" xfId="42" applyNumberFormat="1" applyFont="1" applyFill="1" applyBorder="1" applyAlignment="1" applyProtection="1">
      <alignment vertical="center"/>
      <protection/>
    </xf>
    <xf numFmtId="177" fontId="4" fillId="33" borderId="20" xfId="22" applyNumberFormat="1" applyFont="1" applyFill="1" applyBorder="1" applyAlignment="1" applyProtection="1">
      <alignment horizontal="right" vertical="center"/>
      <protection/>
    </xf>
    <xf numFmtId="180" fontId="2" fillId="0" borderId="19" xfId="42" applyNumberFormat="1" applyFont="1" applyFill="1" applyBorder="1" applyAlignment="1">
      <alignment horizontal="right" vertical="center"/>
      <protection/>
    </xf>
    <xf numFmtId="4" fontId="0" fillId="0" borderId="0" xfId="42" applyNumberFormat="1" applyFill="1">
      <alignment vertical="center"/>
      <protection/>
    </xf>
    <xf numFmtId="181" fontId="0" fillId="0" borderId="0" xfId="42" applyNumberFormat="1" applyFill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0" xfId="81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3" xfId="0" applyNumberFormat="1" applyFont="1" applyFill="1" applyBorder="1" applyAlignment="1">
      <alignment/>
    </xf>
    <xf numFmtId="180" fontId="5" fillId="0" borderId="18" xfId="0" applyNumberFormat="1" applyFont="1" applyFill="1" applyBorder="1" applyAlignment="1">
      <alignment/>
    </xf>
    <xf numFmtId="179" fontId="5" fillId="0" borderId="13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77" fontId="4" fillId="34" borderId="13" xfId="22" applyNumberFormat="1" applyFont="1" applyFill="1" applyBorder="1" applyAlignment="1">
      <alignment/>
    </xf>
    <xf numFmtId="177" fontId="5" fillId="34" borderId="13" xfId="22" applyNumberFormat="1" applyFont="1" applyFill="1" applyBorder="1" applyAlignment="1">
      <alignment/>
    </xf>
    <xf numFmtId="177" fontId="4" fillId="0" borderId="13" xfId="22" applyNumberFormat="1" applyFont="1" applyFill="1" applyBorder="1" applyAlignment="1">
      <alignment/>
    </xf>
    <xf numFmtId="177" fontId="4" fillId="0" borderId="18" xfId="22" applyNumberFormat="1" applyFont="1" applyFill="1" applyBorder="1" applyAlignment="1">
      <alignment/>
    </xf>
    <xf numFmtId="177" fontId="5" fillId="0" borderId="18" xfId="22" applyNumberFormat="1" applyFont="1" applyFill="1" applyBorder="1" applyAlignment="1">
      <alignment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left"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177" fontId="4" fillId="0" borderId="26" xfId="22" applyNumberFormat="1" applyFont="1" applyFill="1" applyBorder="1" applyAlignment="1">
      <alignment vertical="center"/>
    </xf>
    <xf numFmtId="180" fontId="4" fillId="0" borderId="19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23" xfId="0" applyNumberFormat="1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 wrapText="1"/>
      <protection/>
    </xf>
    <xf numFmtId="176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81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81" applyNumberFormat="1" applyFont="1" applyFill="1" applyBorder="1" applyAlignment="1" applyProtection="1">
      <alignment horizontal="center" vertical="center" wrapText="1"/>
      <protection/>
    </xf>
    <xf numFmtId="178" fontId="4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81" applyNumberFormat="1" applyFont="1" applyFill="1" applyBorder="1" applyAlignment="1" applyProtection="1">
      <alignment horizontal="center" vertical="center" wrapText="1"/>
      <protection/>
    </xf>
    <xf numFmtId="178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182" fontId="5" fillId="0" borderId="13" xfId="0" applyNumberFormat="1" applyFont="1" applyFill="1" applyBorder="1" applyAlignment="1" applyProtection="1">
      <alignment horizontal="right" vertical="center"/>
      <protection/>
    </xf>
    <xf numFmtId="180" fontId="5" fillId="0" borderId="0" xfId="81" applyNumberFormat="1" applyFont="1" applyFill="1" applyBorder="1" applyAlignment="1">
      <alignment vertical="center"/>
      <protection/>
    </xf>
    <xf numFmtId="182" fontId="4" fillId="0" borderId="13" xfId="0" applyNumberFormat="1" applyFont="1" applyFill="1" applyBorder="1" applyAlignment="1" applyProtection="1">
      <alignment horizontal="right" vertical="center"/>
      <protection/>
    </xf>
    <xf numFmtId="4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3" fontId="5" fillId="0" borderId="13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3" fontId="4" fillId="0" borderId="25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ill="1" applyAlignment="1">
      <alignment/>
    </xf>
    <xf numFmtId="0" fontId="0" fillId="0" borderId="0" xfId="81" applyFill="1" applyBorder="1" applyAlignment="1">
      <alignment vertical="center"/>
      <protection/>
    </xf>
    <xf numFmtId="179" fontId="4" fillId="33" borderId="13" xfId="81" applyNumberFormat="1" applyFont="1" applyFill="1" applyBorder="1" applyAlignment="1">
      <alignment/>
      <protection/>
    </xf>
    <xf numFmtId="180" fontId="5" fillId="0" borderId="27" xfId="81" applyNumberFormat="1" applyFont="1" applyFill="1" applyBorder="1" applyAlignment="1">
      <alignment vertical="center" wrapText="1"/>
      <protection/>
    </xf>
    <xf numFmtId="180" fontId="5" fillId="0" borderId="18" xfId="81" applyNumberFormat="1" applyFont="1" applyFill="1" applyBorder="1" applyAlignment="1">
      <alignment vertical="center" wrapText="1"/>
      <protection/>
    </xf>
    <xf numFmtId="0" fontId="0" fillId="0" borderId="13" xfId="81" applyFill="1" applyBorder="1">
      <alignment/>
      <protection/>
    </xf>
    <xf numFmtId="3" fontId="4" fillId="33" borderId="13" xfId="68" applyNumberFormat="1" applyFont="1" applyFill="1" applyBorder="1" applyAlignment="1" applyProtection="1">
      <alignment vertical="center"/>
      <protection/>
    </xf>
    <xf numFmtId="3" fontId="5" fillId="33" borderId="13" xfId="68" applyNumberFormat="1" applyFont="1" applyFill="1" applyBorder="1" applyAlignment="1" applyProtection="1">
      <alignment vertical="center"/>
      <protection/>
    </xf>
    <xf numFmtId="3" fontId="4" fillId="33" borderId="20" xfId="68" applyNumberFormat="1" applyFont="1" applyFill="1" applyBorder="1" applyAlignment="1" applyProtection="1">
      <alignment vertical="center"/>
      <protection/>
    </xf>
    <xf numFmtId="180" fontId="4" fillId="0" borderId="19" xfId="81" applyNumberFormat="1" applyFont="1" applyFill="1" applyBorder="1" applyAlignment="1">
      <alignment vertical="center"/>
      <protection/>
    </xf>
    <xf numFmtId="3" fontId="0" fillId="0" borderId="0" xfId="81" applyNumberFormat="1" applyFill="1">
      <alignment/>
      <protection/>
    </xf>
    <xf numFmtId="0" fontId="8" fillId="0" borderId="12" xfId="0" applyFont="1" applyBorder="1" applyAlignment="1">
      <alignment horizontal="left" vertical="center" wrapText="1"/>
    </xf>
    <xf numFmtId="180" fontId="5" fillId="0" borderId="0" xfId="81" applyNumberFormat="1" applyFont="1" applyFill="1" applyBorder="1" applyAlignment="1">
      <alignment/>
      <protection/>
    </xf>
    <xf numFmtId="0" fontId="2" fillId="0" borderId="0" xfId="68" applyFont="1" applyFill="1">
      <alignment vertical="center"/>
      <protection/>
    </xf>
    <xf numFmtId="0" fontId="0" fillId="0" borderId="0" xfId="68" applyFill="1">
      <alignment vertical="center"/>
      <protection/>
    </xf>
    <xf numFmtId="176" fontId="0" fillId="0" borderId="0" xfId="68" applyNumberFormat="1" applyFill="1">
      <alignment vertical="center"/>
      <protection/>
    </xf>
    <xf numFmtId="0" fontId="3" fillId="0" borderId="0" xfId="68" applyNumberFormat="1" applyFont="1" applyFill="1" applyBorder="1" applyAlignment="1" applyProtection="1">
      <alignment horizontal="center" vertical="center"/>
      <protection/>
    </xf>
    <xf numFmtId="0" fontId="6" fillId="0" borderId="0" xfId="68" applyNumberFormat="1" applyFont="1" applyFill="1" applyBorder="1" applyAlignment="1" applyProtection="1">
      <alignment vertical="center"/>
      <protection/>
    </xf>
    <xf numFmtId="176" fontId="6" fillId="0" borderId="0" xfId="68" applyNumberFormat="1" applyFont="1" applyFill="1" applyBorder="1" applyAlignment="1" applyProtection="1">
      <alignment vertical="center"/>
      <protection/>
    </xf>
    <xf numFmtId="0" fontId="0" fillId="0" borderId="0" xfId="68" applyNumberFormat="1" applyFont="1" applyFill="1" applyBorder="1" applyAlignment="1" applyProtection="1">
      <alignment horizontal="right" vertical="center"/>
      <protection/>
    </xf>
    <xf numFmtId="0" fontId="4" fillId="0" borderId="11" xfId="68" applyNumberFormat="1" applyFont="1" applyFill="1" applyBorder="1" applyAlignment="1" applyProtection="1">
      <alignment horizontal="center" vertical="center" wrapText="1"/>
      <protection/>
    </xf>
    <xf numFmtId="176" fontId="4" fillId="0" borderId="11" xfId="68" applyNumberFormat="1" applyFont="1" applyFill="1" applyBorder="1" applyAlignment="1" applyProtection="1">
      <alignment horizontal="center" vertical="center" wrapText="1"/>
      <protection/>
    </xf>
    <xf numFmtId="0" fontId="4" fillId="0" borderId="10" xfId="68" applyFont="1" applyFill="1" applyBorder="1" applyAlignment="1">
      <alignment horizontal="center" vertical="center" wrapText="1"/>
      <protection/>
    </xf>
    <xf numFmtId="180" fontId="5" fillId="0" borderId="0" xfId="68" applyNumberFormat="1" applyFont="1" applyFill="1" applyBorder="1">
      <alignment vertical="center"/>
      <protection/>
    </xf>
    <xf numFmtId="177" fontId="4" fillId="33" borderId="28" xfId="22" applyNumberFormat="1" applyFont="1" applyFill="1" applyBorder="1" applyAlignment="1" applyProtection="1">
      <alignment horizontal="right" vertical="center"/>
      <protection/>
    </xf>
    <xf numFmtId="177" fontId="4" fillId="33" borderId="17" xfId="22" applyNumberFormat="1" applyFont="1" applyFill="1" applyBorder="1" applyAlignment="1" applyProtection="1">
      <alignment horizontal="right" vertical="center"/>
      <protection/>
    </xf>
    <xf numFmtId="177" fontId="5" fillId="33" borderId="17" xfId="22" applyNumberFormat="1" applyFont="1" applyFill="1" applyBorder="1" applyAlignment="1" applyProtection="1">
      <alignment horizontal="right" vertical="center"/>
      <protection/>
    </xf>
    <xf numFmtId="177" fontId="5" fillId="34" borderId="13" xfId="22" applyNumberFormat="1" applyFont="1" applyFill="1" applyBorder="1" applyAlignment="1" applyProtection="1">
      <alignment horizontal="right" vertical="center"/>
      <protection/>
    </xf>
    <xf numFmtId="180" fontId="5" fillId="0" borderId="0" xfId="68" applyNumberFormat="1" applyFont="1" applyFill="1" applyBorder="1" applyAlignment="1">
      <alignment vertical="center" wrapText="1"/>
      <protection/>
    </xf>
    <xf numFmtId="0" fontId="5" fillId="33" borderId="0" xfId="68" applyNumberFormat="1" applyFont="1" applyFill="1" applyBorder="1" applyAlignment="1" applyProtection="1">
      <alignment vertical="center"/>
      <protection/>
    </xf>
    <xf numFmtId="0" fontId="4" fillId="33" borderId="19" xfId="68" applyNumberFormat="1" applyFont="1" applyFill="1" applyBorder="1" applyAlignment="1" applyProtection="1">
      <alignment horizontal="center" vertical="center"/>
      <protection/>
    </xf>
    <xf numFmtId="177" fontId="4" fillId="33" borderId="25" xfId="22" applyNumberFormat="1" applyFont="1" applyFill="1" applyBorder="1" applyAlignment="1" applyProtection="1">
      <alignment horizontal="right" vertical="center"/>
      <protection/>
    </xf>
    <xf numFmtId="0" fontId="0" fillId="0" borderId="0" xfId="68" applyFill="1" applyBorder="1">
      <alignment vertical="center"/>
      <protection/>
    </xf>
    <xf numFmtId="177" fontId="0" fillId="0" borderId="0" xfId="68" applyNumberFormat="1" applyFill="1">
      <alignment vertical="center"/>
      <protection/>
    </xf>
    <xf numFmtId="0" fontId="9" fillId="0" borderId="0" xfId="81" applyNumberFormat="1" applyFont="1" applyFill="1" applyAlignment="1" applyProtection="1">
      <alignment horizontal="center" vertical="center"/>
      <protection/>
    </xf>
    <xf numFmtId="180" fontId="0" fillId="0" borderId="0" xfId="81" applyNumberFormat="1" applyFont="1" applyFill="1" applyBorder="1" applyAlignment="1" applyProtection="1">
      <alignment horizontal="right" vertical="center"/>
      <protection/>
    </xf>
    <xf numFmtId="180" fontId="5" fillId="0" borderId="18" xfId="81" applyNumberFormat="1" applyFont="1" applyFill="1" applyBorder="1" applyAlignment="1">
      <alignment horizontal="left" vertical="center" wrapText="1"/>
      <protection/>
    </xf>
    <xf numFmtId="180" fontId="4" fillId="0" borderId="19" xfId="81" applyNumberFormat="1" applyFont="1" applyFill="1" applyBorder="1">
      <alignment/>
      <protection/>
    </xf>
    <xf numFmtId="177" fontId="0" fillId="0" borderId="0" xfId="81" applyNumberFormat="1" applyFill="1">
      <alignment/>
      <protection/>
    </xf>
    <xf numFmtId="179" fontId="0" fillId="0" borderId="0" xfId="81" applyNumberFormat="1" applyFill="1" applyBorder="1">
      <alignment/>
      <protection/>
    </xf>
    <xf numFmtId="177" fontId="0" fillId="0" borderId="0" xfId="81" applyNumberFormat="1" applyFill="1" applyBorder="1">
      <alignment/>
      <protection/>
    </xf>
    <xf numFmtId="0" fontId="1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57" fontId="15" fillId="0" borderId="0" xfId="0" applyNumberFormat="1" applyFont="1" applyAlignment="1">
      <alignment horizontal="center" vertical="center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常规_2014年预算（人代会）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千位分隔[0] 2" xfId="59"/>
    <cellStyle name="强调文字颜色 4" xfId="60"/>
    <cellStyle name="千位分隔[0] 3" xfId="61"/>
    <cellStyle name="20% - 强调文字颜色 4" xfId="62"/>
    <cellStyle name="40% - 强调文字颜色 4" xfId="63"/>
    <cellStyle name="强调文字颜色 5" xfId="64"/>
    <cellStyle name="千位分隔[0] 4" xfId="65"/>
    <cellStyle name="40% - 强调文字颜色 5" xfId="66"/>
    <cellStyle name="60% - 强调文字颜色 5" xfId="67"/>
    <cellStyle name="常规_2013年预算执行（人代会）最新" xfId="68"/>
    <cellStyle name="强调文字颜色 6" xfId="69"/>
    <cellStyle name="常规 10" xfId="70"/>
    <cellStyle name="40% - 强调文字颜色 6" xfId="71"/>
    <cellStyle name="60% - 强调文字颜色 6" xfId="72"/>
    <cellStyle name="常规 11" xfId="73"/>
    <cellStyle name="常规 2" xfId="74"/>
    <cellStyle name="常规 3" xfId="75"/>
    <cellStyle name="常规 4" xfId="76"/>
    <cellStyle name="千位分隔 2" xfId="77"/>
    <cellStyle name="千位分隔 3" xfId="78"/>
    <cellStyle name="常规 5" xfId="79"/>
    <cellStyle name="常规 7" xfId="80"/>
    <cellStyle name="常规_2014年预算收支预测表-（报人大）" xfId="81"/>
    <cellStyle name="千位分隔 4" xfId="82"/>
    <cellStyle name="样式 1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0"/>
  <sheetViews>
    <sheetView workbookViewId="0" topLeftCell="A7">
      <selection activeCell="A19" sqref="A19:A20"/>
    </sheetView>
  </sheetViews>
  <sheetFormatPr defaultColWidth="9.00390625" defaultRowHeight="14.25"/>
  <cols>
    <col min="1" max="1" width="79.875" style="0" customWidth="1"/>
  </cols>
  <sheetData>
    <row r="1" ht="78" customHeight="1"/>
    <row r="2" ht="51" customHeight="1">
      <c r="A2" s="155" t="s">
        <v>0</v>
      </c>
    </row>
    <row r="3" ht="51" customHeight="1">
      <c r="A3" s="155"/>
    </row>
    <row r="4" ht="31.5">
      <c r="A4" s="156"/>
    </row>
    <row r="17" ht="174.75" customHeight="1"/>
    <row r="18" ht="20.25">
      <c r="A18" s="157"/>
    </row>
    <row r="19" ht="24" customHeight="1">
      <c r="A19" s="158" t="s">
        <v>1</v>
      </c>
    </row>
    <row r="20" ht="27.75" customHeight="1">
      <c r="A20" s="159">
        <v>43831</v>
      </c>
    </row>
  </sheetData>
  <sheetProtection/>
  <mergeCells count="1">
    <mergeCell ref="A2:A3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C23"/>
  <sheetViews>
    <sheetView showGridLines="0" showZeros="0" tabSelected="1" workbookViewId="0" topLeftCell="A1">
      <selection activeCell="A4" sqref="A4"/>
    </sheetView>
  </sheetViews>
  <sheetFormatPr defaultColWidth="9.125" defaultRowHeight="14.25"/>
  <cols>
    <col min="1" max="1" width="33.50390625" style="2" customWidth="1"/>
    <col min="2" max="2" width="29.75390625" style="3" customWidth="1"/>
    <col min="3" max="3" width="16.625" style="2" customWidth="1"/>
    <col min="4" max="234" width="9.125" style="2" customWidth="1"/>
    <col min="235" max="16384" width="9.125" style="2" customWidth="1"/>
  </cols>
  <sheetData>
    <row r="1" spans="1:3" ht="33.75" customHeight="1">
      <c r="A1" s="4" t="s">
        <v>71</v>
      </c>
      <c r="B1" s="4"/>
      <c r="C1" s="4"/>
    </row>
    <row r="2" spans="1:3" ht="23.25" customHeight="1">
      <c r="A2" s="5" t="s">
        <v>12</v>
      </c>
      <c r="B2" s="5"/>
      <c r="C2" s="5"/>
    </row>
    <row r="3" spans="1:3" s="1" customFormat="1" ht="36.75" customHeight="1">
      <c r="A3" s="6" t="s">
        <v>13</v>
      </c>
      <c r="B3" s="7" t="s">
        <v>67</v>
      </c>
      <c r="C3" s="8" t="s">
        <v>31</v>
      </c>
    </row>
    <row r="4" spans="1:3" s="1" customFormat="1" ht="48" customHeight="1">
      <c r="A4" s="9" t="s">
        <v>32</v>
      </c>
      <c r="B4" s="10"/>
      <c r="C4" s="11"/>
    </row>
    <row r="5" spans="1:3" s="2" customFormat="1" ht="48" customHeight="1">
      <c r="A5" s="12" t="s">
        <v>33</v>
      </c>
      <c r="B5" s="13"/>
      <c r="C5" s="14"/>
    </row>
    <row r="6" spans="1:3" ht="30" customHeight="1">
      <c r="A6" s="15" t="s">
        <v>36</v>
      </c>
      <c r="B6" s="16"/>
      <c r="C6" s="17" t="s">
        <v>72</v>
      </c>
    </row>
    <row r="7" spans="1:3" ht="30" customHeight="1">
      <c r="A7" s="18" t="s">
        <v>37</v>
      </c>
      <c r="B7" s="19"/>
      <c r="C7" s="20"/>
    </row>
    <row r="8" spans="1:3" ht="30" customHeight="1">
      <c r="A8" s="21" t="s">
        <v>34</v>
      </c>
      <c r="B8" s="19"/>
      <c r="C8" s="20"/>
    </row>
    <row r="9" spans="1:3" ht="30" customHeight="1">
      <c r="A9" s="22" t="s">
        <v>35</v>
      </c>
      <c r="B9" s="19"/>
      <c r="C9" s="20"/>
    </row>
    <row r="10" spans="1:3" ht="30" customHeight="1">
      <c r="A10" s="21" t="s">
        <v>60</v>
      </c>
      <c r="B10" s="19"/>
      <c r="C10" s="20"/>
    </row>
    <row r="11" spans="1:3" ht="30" customHeight="1">
      <c r="A11" s="21" t="s">
        <v>38</v>
      </c>
      <c r="B11" s="19"/>
      <c r="C11" s="20"/>
    </row>
    <row r="12" spans="1:3" ht="30" customHeight="1">
      <c r="A12" s="22" t="s">
        <v>40</v>
      </c>
      <c r="B12" s="19"/>
      <c r="C12" s="20"/>
    </row>
    <row r="13" spans="1:3" ht="30" customHeight="1">
      <c r="A13" s="22" t="s">
        <v>41</v>
      </c>
      <c r="B13" s="19"/>
      <c r="C13" s="20"/>
    </row>
    <row r="14" spans="1:3" ht="30" customHeight="1">
      <c r="A14" s="22" t="s">
        <v>42</v>
      </c>
      <c r="B14" s="19"/>
      <c r="C14" s="20"/>
    </row>
    <row r="15" spans="1:3" ht="30" customHeight="1">
      <c r="A15" s="21" t="s">
        <v>52</v>
      </c>
      <c r="B15" s="23">
        <f>SUM(B16:B19)</f>
        <v>6030</v>
      </c>
      <c r="C15" s="20"/>
    </row>
    <row r="16" spans="1:3" ht="30" customHeight="1">
      <c r="A16" s="22" t="s">
        <v>55</v>
      </c>
      <c r="B16" s="19">
        <v>5000</v>
      </c>
      <c r="C16" s="20"/>
    </row>
    <row r="17" spans="1:3" ht="30" customHeight="1">
      <c r="A17" s="22" t="s">
        <v>53</v>
      </c>
      <c r="B17" s="19"/>
      <c r="C17" s="20"/>
    </row>
    <row r="18" spans="1:3" ht="30" customHeight="1">
      <c r="A18" s="22" t="s">
        <v>54</v>
      </c>
      <c r="B18" s="19">
        <v>1030</v>
      </c>
      <c r="C18" s="20"/>
    </row>
    <row r="19" spans="1:3" ht="33" customHeight="1">
      <c r="A19" s="22" t="s">
        <v>61</v>
      </c>
      <c r="B19" s="19"/>
      <c r="C19" s="20"/>
    </row>
    <row r="20" spans="1:3" ht="63" customHeight="1">
      <c r="A20" s="24"/>
      <c r="B20" s="23"/>
      <c r="C20" s="20"/>
    </row>
    <row r="21" spans="1:3" ht="16.5" customHeight="1">
      <c r="A21" s="25" t="s">
        <v>62</v>
      </c>
      <c r="B21" s="26">
        <f>B6+B8+B10+B11+B15</f>
        <v>6030</v>
      </c>
      <c r="C21" s="27"/>
    </row>
    <row r="23" ht="14.25">
      <c r="B23" s="2"/>
    </row>
  </sheetData>
  <sheetProtection/>
  <mergeCells count="3">
    <mergeCell ref="A1:C1"/>
    <mergeCell ref="A2:C2"/>
    <mergeCell ref="C6:C21"/>
  </mergeCells>
  <printOptions horizontalCentered="1" verticalCentered="1"/>
  <pageMargins left="0.71" right="0.51" top="0.7900000000000001" bottom="0.8300000000000001" header="0.55" footer="0.43000000000000005"/>
  <pageSetup blackAndWhite="1" firstPageNumber="16" useFirstPageNumber="1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8" sqref="A8"/>
    </sheetView>
  </sheetViews>
  <sheetFormatPr defaultColWidth="9.00390625" defaultRowHeight="14.25"/>
  <cols>
    <col min="1" max="1" width="80.625" style="0" customWidth="1"/>
  </cols>
  <sheetData>
    <row r="1" ht="36.75" customHeight="1">
      <c r="A1" s="152" t="s">
        <v>2</v>
      </c>
    </row>
    <row r="2" ht="51.75" customHeight="1"/>
    <row r="3" ht="39" customHeight="1">
      <c r="A3" s="153" t="s">
        <v>3</v>
      </c>
    </row>
    <row r="4" ht="39" customHeight="1">
      <c r="A4" s="153" t="s">
        <v>4</v>
      </c>
    </row>
    <row r="5" ht="39" customHeight="1">
      <c r="A5" s="153" t="s">
        <v>5</v>
      </c>
    </row>
    <row r="6" ht="39" customHeight="1">
      <c r="A6" s="153" t="s">
        <v>6</v>
      </c>
    </row>
    <row r="7" ht="39" customHeight="1">
      <c r="A7" s="153" t="s">
        <v>7</v>
      </c>
    </row>
    <row r="8" ht="39" customHeight="1">
      <c r="A8" s="153" t="s">
        <v>8</v>
      </c>
    </row>
    <row r="9" ht="39" customHeight="1">
      <c r="A9" s="153" t="s">
        <v>9</v>
      </c>
    </row>
    <row r="10" ht="39" customHeight="1">
      <c r="A10" s="153" t="s">
        <v>10</v>
      </c>
    </row>
    <row r="11" ht="22.5">
      <c r="A11" s="154"/>
    </row>
  </sheetData>
  <sheetProtection/>
  <printOptions/>
  <pageMargins left="1.08" right="0.72" top="0.97" bottom="0.65" header="0.5" footer="0.22999999999999998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G18" sqref="G18"/>
    </sheetView>
  </sheetViews>
  <sheetFormatPr defaultColWidth="9.125" defaultRowHeight="14.25"/>
  <cols>
    <col min="1" max="1" width="43.00390625" style="29" customWidth="1"/>
    <col min="2" max="2" width="18.125" style="29" customWidth="1"/>
    <col min="3" max="3" width="16.875" style="29" customWidth="1"/>
    <col min="4" max="4" width="14.625" style="29" customWidth="1"/>
    <col min="5" max="232" width="9.125" style="29" customWidth="1"/>
    <col min="233" max="16384" width="9.125" style="29" customWidth="1"/>
  </cols>
  <sheetData>
    <row r="1" spans="1:4" ht="60" customHeight="1">
      <c r="A1" s="30" t="s">
        <v>11</v>
      </c>
      <c r="B1" s="30"/>
      <c r="C1" s="30"/>
      <c r="D1" s="30"/>
    </row>
    <row r="2" spans="1:4" ht="39.75" customHeight="1">
      <c r="A2" s="145"/>
      <c r="B2" s="145"/>
      <c r="C2" s="145"/>
      <c r="D2" s="146" t="s">
        <v>12</v>
      </c>
    </row>
    <row r="3" spans="1:4" ht="36" customHeight="1">
      <c r="A3" s="68" t="s">
        <v>13</v>
      </c>
      <c r="B3" s="34" t="s">
        <v>14</v>
      </c>
      <c r="C3" s="34" t="s">
        <v>15</v>
      </c>
      <c r="D3" s="36" t="s">
        <v>16</v>
      </c>
    </row>
    <row r="4" spans="1:4" s="28" customFormat="1" ht="34.5" customHeight="1">
      <c r="A4" s="37" t="s">
        <v>17</v>
      </c>
      <c r="B4" s="77">
        <v>4422</v>
      </c>
      <c r="C4" s="77">
        <f>SUM(C5:C9)</f>
        <v>5925</v>
      </c>
      <c r="D4" s="43"/>
    </row>
    <row r="5" spans="1:4" s="28" customFormat="1" ht="34.5" customHeight="1">
      <c r="A5" s="37" t="s">
        <v>18</v>
      </c>
      <c r="B5" s="46">
        <v>2878</v>
      </c>
      <c r="C5" s="46">
        <v>5490</v>
      </c>
      <c r="D5" s="43"/>
    </row>
    <row r="6" spans="1:4" s="28" customFormat="1" ht="34.5" customHeight="1">
      <c r="A6" s="37" t="s">
        <v>19</v>
      </c>
      <c r="B6" s="46">
        <v>55</v>
      </c>
      <c r="C6" s="46">
        <v>78</v>
      </c>
      <c r="D6" s="43"/>
    </row>
    <row r="7" spans="1:4" s="28" customFormat="1" ht="34.5" customHeight="1">
      <c r="A7" s="37" t="s">
        <v>20</v>
      </c>
      <c r="B7" s="46">
        <v>1342</v>
      </c>
      <c r="C7" s="46">
        <v>143</v>
      </c>
      <c r="D7" s="43"/>
    </row>
    <row r="8" spans="1:4" s="28" customFormat="1" ht="34.5" customHeight="1">
      <c r="A8" s="37" t="s">
        <v>21</v>
      </c>
      <c r="B8" s="46">
        <v>-1848</v>
      </c>
      <c r="C8" s="46">
        <v>-776</v>
      </c>
      <c r="D8" s="43"/>
    </row>
    <row r="9" spans="1:4" s="28" customFormat="1" ht="34.5" customHeight="1">
      <c r="A9" s="37" t="s">
        <v>22</v>
      </c>
      <c r="B9" s="46">
        <v>1995</v>
      </c>
      <c r="C9" s="46">
        <v>990</v>
      </c>
      <c r="D9" s="43"/>
    </row>
    <row r="10" spans="1:4" s="28" customFormat="1" ht="34.5" customHeight="1">
      <c r="A10" s="37" t="s">
        <v>23</v>
      </c>
      <c r="B10" s="77">
        <v>96</v>
      </c>
      <c r="C10" s="46"/>
      <c r="D10" s="43"/>
    </row>
    <row r="11" spans="1:4" s="28" customFormat="1" ht="34.5" customHeight="1">
      <c r="A11" s="37" t="s">
        <v>24</v>
      </c>
      <c r="B11" s="77">
        <v>96</v>
      </c>
      <c r="C11" s="46"/>
      <c r="D11" s="147"/>
    </row>
    <row r="12" spans="1:4" s="28" customFormat="1" ht="34.5" customHeight="1">
      <c r="A12" s="37" t="s">
        <v>25</v>
      </c>
      <c r="B12" s="77">
        <v>1238</v>
      </c>
      <c r="C12" s="77">
        <v>1000</v>
      </c>
      <c r="D12" s="147"/>
    </row>
    <row r="13" spans="1:4" s="28" customFormat="1" ht="34.5" customHeight="1">
      <c r="A13" s="37" t="s">
        <v>26</v>
      </c>
      <c r="B13" s="76">
        <v>955</v>
      </c>
      <c r="C13" s="76">
        <v>800</v>
      </c>
      <c r="D13" s="147"/>
    </row>
    <row r="14" spans="1:4" s="28" customFormat="1" ht="34.5" customHeight="1">
      <c r="A14" s="37" t="s">
        <v>27</v>
      </c>
      <c r="B14" s="76">
        <v>283</v>
      </c>
      <c r="C14" s="76">
        <v>200</v>
      </c>
      <c r="D14" s="43"/>
    </row>
    <row r="15" spans="1:4" s="28" customFormat="1" ht="34.5" customHeight="1">
      <c r="A15" s="37" t="s">
        <v>28</v>
      </c>
      <c r="B15" s="46"/>
      <c r="C15" s="46"/>
      <c r="D15" s="43"/>
    </row>
    <row r="16" spans="1:4" s="28" customFormat="1" ht="123.75" customHeight="1">
      <c r="A16" s="37"/>
      <c r="B16" s="46"/>
      <c r="C16" s="46"/>
      <c r="D16" s="43"/>
    </row>
    <row r="17" spans="1:4" s="28" customFormat="1" ht="34.5" customHeight="1">
      <c r="A17" s="47" t="s">
        <v>29</v>
      </c>
      <c r="B17" s="48">
        <f>B4+B10+B11+B12+B15</f>
        <v>5852</v>
      </c>
      <c r="C17" s="48">
        <f>C4+C10+C11+C12+C15</f>
        <v>6925</v>
      </c>
      <c r="D17" s="148">
        <f>(C17-B17)/B17*100</f>
        <v>18.335611756664388</v>
      </c>
    </row>
    <row r="18" spans="1:7" s="28" customFormat="1" ht="20.25" customHeight="1">
      <c r="A18" s="29"/>
      <c r="B18" s="29"/>
      <c r="C18" s="29"/>
      <c r="D18" s="29"/>
      <c r="G18" s="149">
        <f>C17-B17</f>
        <v>1073</v>
      </c>
    </row>
    <row r="19" spans="1:4" s="28" customFormat="1" ht="20.25" customHeight="1">
      <c r="A19" s="29"/>
      <c r="B19" s="29"/>
      <c r="C19" s="150"/>
      <c r="D19" s="29"/>
    </row>
    <row r="20" spans="1:4" s="28" customFormat="1" ht="20.25" customHeight="1">
      <c r="A20" s="29"/>
      <c r="B20" s="29"/>
      <c r="C20" s="150">
        <f>C18-C19</f>
        <v>0</v>
      </c>
      <c r="D20" s="29"/>
    </row>
    <row r="21" spans="1:4" s="28" customFormat="1" ht="20.25" customHeight="1">
      <c r="A21" s="29"/>
      <c r="B21" s="29"/>
      <c r="C21" s="29"/>
      <c r="D21" s="29"/>
    </row>
    <row r="22" ht="20.25" customHeight="1"/>
    <row r="23" ht="14.25">
      <c r="D23" s="151"/>
    </row>
    <row r="24" ht="14.25">
      <c r="C24" s="151"/>
    </row>
  </sheetData>
  <sheetProtection/>
  <mergeCells count="2">
    <mergeCell ref="A1:D1"/>
    <mergeCell ref="D11:D13"/>
  </mergeCells>
  <printOptions horizontalCentered="1"/>
  <pageMargins left="0.63" right="0.35" top="1.18" bottom="0.7900000000000001" header="0.51" footer="0.39"/>
  <pageSetup blackAndWhite="1" firstPageNumber="3" useFirstPageNumber="1" fitToHeight="1" fitToWidth="1" horizontalDpi="600" verticalDpi="600" orientation="portrait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Zeros="0" workbookViewId="0" topLeftCell="A1">
      <selection activeCell="C5" sqref="C5"/>
    </sheetView>
  </sheetViews>
  <sheetFormatPr defaultColWidth="9.00390625" defaultRowHeight="14.25"/>
  <cols>
    <col min="1" max="1" width="35.625" style="125" customWidth="1"/>
    <col min="2" max="2" width="21.125" style="125" customWidth="1"/>
    <col min="3" max="3" width="21.125" style="126" customWidth="1"/>
    <col min="4" max="4" width="21.125" style="125" customWidth="1"/>
    <col min="5" max="232" width="9.125" style="125" customWidth="1"/>
    <col min="233" max="16384" width="9.00390625" style="125" customWidth="1"/>
  </cols>
  <sheetData>
    <row r="1" spans="1:4" ht="60" customHeight="1">
      <c r="A1" s="127" t="s">
        <v>30</v>
      </c>
      <c r="B1" s="127"/>
      <c r="C1" s="127"/>
      <c r="D1" s="127"/>
    </row>
    <row r="2" spans="2:4" ht="39.75" customHeight="1">
      <c r="B2" s="128"/>
      <c r="C2" s="129"/>
      <c r="D2" s="130" t="s">
        <v>12</v>
      </c>
    </row>
    <row r="3" spans="1:4" s="124" customFormat="1" ht="34.5" customHeight="1">
      <c r="A3" s="6" t="s">
        <v>13</v>
      </c>
      <c r="B3" s="131" t="s">
        <v>14</v>
      </c>
      <c r="C3" s="132" t="s">
        <v>15</v>
      </c>
      <c r="D3" s="133" t="s">
        <v>31</v>
      </c>
    </row>
    <row r="4" spans="1:4" s="125" customFormat="1" ht="34.5" customHeight="1">
      <c r="A4" s="53" t="s">
        <v>32</v>
      </c>
      <c r="B4" s="10">
        <v>1061</v>
      </c>
      <c r="C4" s="10">
        <v>430</v>
      </c>
      <c r="D4" s="134"/>
    </row>
    <row r="5" spans="1:4" s="125" customFormat="1" ht="34.5" customHeight="1">
      <c r="A5" s="55" t="s">
        <v>33</v>
      </c>
      <c r="B5" s="41">
        <v>1061</v>
      </c>
      <c r="C5" s="41">
        <v>430</v>
      </c>
      <c r="D5" s="134"/>
    </row>
    <row r="6" spans="1:4" ht="34.5" customHeight="1">
      <c r="A6" s="53" t="s">
        <v>34</v>
      </c>
      <c r="B6" s="135">
        <v>185</v>
      </c>
      <c r="C6" s="136">
        <f>SUM(C7)</f>
        <v>244</v>
      </c>
      <c r="D6" s="134"/>
    </row>
    <row r="7" spans="1:4" ht="34.5" customHeight="1">
      <c r="A7" s="55" t="s">
        <v>35</v>
      </c>
      <c r="B7" s="41">
        <v>185</v>
      </c>
      <c r="C7" s="137">
        <v>244</v>
      </c>
      <c r="D7" s="134"/>
    </row>
    <row r="8" spans="1:3" ht="34.5" customHeight="1">
      <c r="A8" s="53" t="s">
        <v>36</v>
      </c>
      <c r="B8" s="10">
        <f>SUM(B9)</f>
        <v>5054</v>
      </c>
      <c r="C8" s="136">
        <f>SUM(C9)</f>
        <v>3115</v>
      </c>
    </row>
    <row r="9" spans="1:4" ht="34.5" customHeight="1">
      <c r="A9" s="55" t="s">
        <v>37</v>
      </c>
      <c r="B9" s="41">
        <v>5054</v>
      </c>
      <c r="C9" s="137">
        <v>3115</v>
      </c>
      <c r="D9" s="134"/>
    </row>
    <row r="10" spans="1:4" ht="34.5" customHeight="1">
      <c r="A10" s="53" t="s">
        <v>38</v>
      </c>
      <c r="B10" s="10">
        <f>SUM(B11:B18)</f>
        <v>4920</v>
      </c>
      <c r="C10" s="10">
        <f>SUM(C11:C18)</f>
        <v>45340</v>
      </c>
      <c r="D10" s="134"/>
    </row>
    <row r="11" spans="1:4" ht="34.5" customHeight="1">
      <c r="A11" s="55" t="s">
        <v>39</v>
      </c>
      <c r="B11" s="41">
        <v>4450</v>
      </c>
      <c r="C11" s="137">
        <v>1514</v>
      </c>
      <c r="D11" s="134"/>
    </row>
    <row r="12" spans="1:4" ht="34.5" customHeight="1">
      <c r="A12" s="55" t="s">
        <v>40</v>
      </c>
      <c r="B12" s="41"/>
      <c r="C12" s="41"/>
      <c r="D12" s="134"/>
    </row>
    <row r="13" spans="1:4" ht="34.5" customHeight="1">
      <c r="A13" s="55" t="s">
        <v>41</v>
      </c>
      <c r="B13" s="41"/>
      <c r="C13" s="41"/>
      <c r="D13" s="134"/>
    </row>
    <row r="14" spans="1:4" ht="34.5" customHeight="1">
      <c r="A14" s="55" t="s">
        <v>42</v>
      </c>
      <c r="B14" s="41"/>
      <c r="C14" s="41"/>
      <c r="D14" s="134"/>
    </row>
    <row r="15" spans="1:4" ht="34.5" customHeight="1">
      <c r="A15" s="55" t="s">
        <v>43</v>
      </c>
      <c r="B15" s="41">
        <v>470</v>
      </c>
      <c r="C15" s="41">
        <v>65</v>
      </c>
      <c r="D15" s="134"/>
    </row>
    <row r="16" spans="1:4" ht="34.5" customHeight="1">
      <c r="A16" s="55" t="s">
        <v>44</v>
      </c>
      <c r="B16" s="41"/>
      <c r="C16" s="41">
        <v>99</v>
      </c>
      <c r="D16" s="134"/>
    </row>
    <row r="17" spans="1:4" ht="34.5" customHeight="1">
      <c r="A17" s="55" t="s">
        <v>45</v>
      </c>
      <c r="B17" s="41"/>
      <c r="C17" s="138">
        <v>3661</v>
      </c>
      <c r="D17" s="139" t="s">
        <v>46</v>
      </c>
    </row>
    <row r="18" spans="1:4" ht="34.5" customHeight="1">
      <c r="A18" s="55" t="s">
        <v>47</v>
      </c>
      <c r="B18" s="41"/>
      <c r="C18" s="41">
        <v>40001</v>
      </c>
      <c r="D18" s="139" t="s">
        <v>48</v>
      </c>
    </row>
    <row r="19" spans="1:4" ht="34.5" customHeight="1">
      <c r="A19" s="53" t="s">
        <v>49</v>
      </c>
      <c r="B19" s="41"/>
      <c r="C19" s="10">
        <f>SUM(C20)</f>
        <v>25000</v>
      </c>
      <c r="D19" s="139" t="s">
        <v>50</v>
      </c>
    </row>
    <row r="20" spans="1:4" ht="34.5" customHeight="1">
      <c r="A20" s="55" t="s">
        <v>51</v>
      </c>
      <c r="B20" s="41"/>
      <c r="C20" s="41">
        <v>25000</v>
      </c>
      <c r="D20" s="134"/>
    </row>
    <row r="21" spans="1:4" ht="34.5" customHeight="1">
      <c r="A21" s="53" t="s">
        <v>52</v>
      </c>
      <c r="B21" s="10">
        <v>3775</v>
      </c>
      <c r="C21" s="10">
        <f>SUM(C22:C24)</f>
        <v>17291</v>
      </c>
      <c r="D21" s="134"/>
    </row>
    <row r="22" spans="1:4" ht="34.5" customHeight="1">
      <c r="A22" s="55" t="s">
        <v>53</v>
      </c>
      <c r="B22" s="41">
        <v>65</v>
      </c>
      <c r="C22" s="41">
        <v>156</v>
      </c>
      <c r="D22" s="134"/>
    </row>
    <row r="23" spans="1:4" ht="34.5" customHeight="1">
      <c r="A23" s="55" t="s">
        <v>54</v>
      </c>
      <c r="B23" s="41">
        <v>3710</v>
      </c>
      <c r="C23" s="41">
        <v>5135</v>
      </c>
      <c r="D23" s="134"/>
    </row>
    <row r="24" spans="1:4" ht="34.5" customHeight="1">
      <c r="A24" s="55" t="s">
        <v>55</v>
      </c>
      <c r="B24" s="41"/>
      <c r="C24" s="41">
        <v>12000</v>
      </c>
      <c r="D24" s="139" t="s">
        <v>50</v>
      </c>
    </row>
    <row r="25" spans="1:4" ht="34.5" customHeight="1">
      <c r="A25" s="140"/>
      <c r="B25" s="41"/>
      <c r="C25" s="41"/>
      <c r="D25" s="134"/>
    </row>
    <row r="26" spans="1:7" ht="34.5" customHeight="1">
      <c r="A26" s="141" t="s">
        <v>56</v>
      </c>
      <c r="B26" s="59">
        <f>SUM(B6+B8+B10+C33+B4+B21)</f>
        <v>14995</v>
      </c>
      <c r="C26" s="59">
        <f>SUM(C6+C8+C10+D33+C4+C21+C19)</f>
        <v>91420</v>
      </c>
      <c r="D26" s="142">
        <f>SUM(D6+D8+D10+E33+D4)</f>
        <v>0</v>
      </c>
      <c r="E26" s="143"/>
      <c r="G26" s="144"/>
    </row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/>
  <mergeCells count="1">
    <mergeCell ref="A1:D1"/>
  </mergeCells>
  <printOptions horizontalCentered="1"/>
  <pageMargins left="0.39" right="0.39" top="0.39" bottom="0.39" header="0" footer="0"/>
  <pageSetup firstPageNumber="4" useFirstPageNumber="1" fitToHeight="1" fitToWidth="1" horizontalDpi="600" verticalDpi="600" orientation="portrait" paperSize="9" scale="8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Zeros="0" workbookViewId="0" topLeftCell="A1">
      <selection activeCell="A1" sqref="A1:D1"/>
    </sheetView>
  </sheetViews>
  <sheetFormatPr defaultColWidth="9.125" defaultRowHeight="14.25"/>
  <cols>
    <col min="1" max="1" width="38.625" style="29" customWidth="1"/>
    <col min="2" max="2" width="19.00390625" style="29" customWidth="1"/>
    <col min="3" max="3" width="17.75390625" style="29" customWidth="1"/>
    <col min="4" max="4" width="15.875" style="112" customWidth="1"/>
    <col min="5" max="233" width="9.125" style="29" customWidth="1"/>
    <col min="234" max="16384" width="9.125" style="29" customWidth="1"/>
  </cols>
  <sheetData>
    <row r="1" spans="1:4" ht="60" customHeight="1">
      <c r="A1" s="30" t="s">
        <v>57</v>
      </c>
      <c r="B1" s="30"/>
      <c r="C1" s="30"/>
      <c r="D1" s="30"/>
    </row>
    <row r="2" spans="1:4" ht="39.75" customHeight="1">
      <c r="A2" s="31"/>
      <c r="B2" s="31"/>
      <c r="C2" s="31"/>
      <c r="D2" s="32" t="s">
        <v>12</v>
      </c>
    </row>
    <row r="3" spans="1:4" ht="49.5" customHeight="1">
      <c r="A3" s="68" t="s">
        <v>13</v>
      </c>
      <c r="B3" s="34" t="s">
        <v>14</v>
      </c>
      <c r="C3" s="35" t="s">
        <v>15</v>
      </c>
      <c r="D3" s="36" t="s">
        <v>16</v>
      </c>
    </row>
    <row r="4" spans="1:4" s="28" customFormat="1" ht="30" customHeight="1">
      <c r="A4" s="37" t="s">
        <v>17</v>
      </c>
      <c r="B4" s="113">
        <v>330</v>
      </c>
      <c r="C4" s="38">
        <f>C5+C6+C7+C8+C9+C10</f>
        <v>0</v>
      </c>
      <c r="D4" s="114"/>
    </row>
    <row r="5" spans="1:4" s="28" customFormat="1" ht="30" customHeight="1">
      <c r="A5" s="37" t="s">
        <v>18</v>
      </c>
      <c r="B5" s="38">
        <v>330</v>
      </c>
      <c r="C5" s="38">
        <v>6</v>
      </c>
      <c r="D5" s="115"/>
    </row>
    <row r="6" spans="1:4" s="28" customFormat="1" ht="30" customHeight="1">
      <c r="A6" s="37" t="s">
        <v>19</v>
      </c>
      <c r="B6" s="116"/>
      <c r="C6" s="38"/>
      <c r="D6" s="115"/>
    </row>
    <row r="7" spans="1:4" s="28" customFormat="1" ht="30" customHeight="1">
      <c r="A7" s="37" t="s">
        <v>20</v>
      </c>
      <c r="B7" s="38"/>
      <c r="C7" s="38"/>
      <c r="D7" s="115"/>
    </row>
    <row r="8" spans="1:4" s="28" customFormat="1" ht="30" customHeight="1">
      <c r="A8" s="37" t="s">
        <v>21</v>
      </c>
      <c r="B8" s="38"/>
      <c r="C8" s="38">
        <v>-6</v>
      </c>
      <c r="D8" s="115"/>
    </row>
    <row r="9" spans="1:4" s="28" customFormat="1" ht="30" customHeight="1">
      <c r="A9" s="37" t="s">
        <v>22</v>
      </c>
      <c r="B9" s="38"/>
      <c r="C9" s="38"/>
      <c r="D9" s="115"/>
    </row>
    <row r="10" spans="1:4" s="28" customFormat="1" ht="30" customHeight="1">
      <c r="A10" s="37" t="s">
        <v>24</v>
      </c>
      <c r="B10" s="38"/>
      <c r="C10" s="38"/>
      <c r="D10" s="115"/>
    </row>
    <row r="11" spans="1:4" s="28" customFormat="1" ht="30" customHeight="1">
      <c r="A11" s="37" t="s">
        <v>25</v>
      </c>
      <c r="B11" s="117">
        <v>1238</v>
      </c>
      <c r="C11" s="117">
        <v>1000</v>
      </c>
      <c r="D11" s="115"/>
    </row>
    <row r="12" spans="1:4" s="28" customFormat="1" ht="30" customHeight="1">
      <c r="A12" s="37" t="s">
        <v>26</v>
      </c>
      <c r="B12" s="38">
        <v>955</v>
      </c>
      <c r="C12" s="38">
        <v>800</v>
      </c>
      <c r="D12" s="115"/>
    </row>
    <row r="13" spans="1:4" s="28" customFormat="1" ht="30" customHeight="1">
      <c r="A13" s="37" t="s">
        <v>27</v>
      </c>
      <c r="B13" s="38">
        <v>283</v>
      </c>
      <c r="C13" s="38">
        <v>200</v>
      </c>
      <c r="D13" s="115"/>
    </row>
    <row r="14" spans="1:4" s="28" customFormat="1" ht="30" customHeight="1">
      <c r="A14" s="37" t="s">
        <v>28</v>
      </c>
      <c r="B14" s="118"/>
      <c r="C14" s="38"/>
      <c r="D14" s="115"/>
    </row>
    <row r="15" spans="1:4" s="28" customFormat="1" ht="238.5" customHeight="1">
      <c r="A15" s="37"/>
      <c r="B15" s="118"/>
      <c r="C15" s="38"/>
      <c r="D15" s="115"/>
    </row>
    <row r="16" spans="1:6" s="28" customFormat="1" ht="38.25" customHeight="1">
      <c r="A16" s="47" t="s">
        <v>29</v>
      </c>
      <c r="B16" s="119">
        <f>B4+B10+B11+B14</f>
        <v>1568</v>
      </c>
      <c r="C16" s="119">
        <f>C4+C10+C11+C14</f>
        <v>1000</v>
      </c>
      <c r="D16" s="120">
        <f>(C16-B16)/B16*100</f>
        <v>-36.224489795918366</v>
      </c>
      <c r="F16" s="121"/>
    </row>
    <row r="17" spans="1:4" s="28" customFormat="1" ht="27" customHeight="1">
      <c r="A17" s="122" t="s">
        <v>58</v>
      </c>
      <c r="B17" s="122"/>
      <c r="C17" s="122"/>
      <c r="D17" s="122"/>
    </row>
    <row r="18" ht="18.75">
      <c r="C18" s="123"/>
    </row>
  </sheetData>
  <sheetProtection/>
  <mergeCells count="2">
    <mergeCell ref="A1:D1"/>
    <mergeCell ref="A17:D17"/>
  </mergeCells>
  <printOptions horizontalCentered="1"/>
  <pageMargins left="0.71" right="0.75" top="0.98" bottom="0.51" header="0.51" footer="0.71"/>
  <pageSetup firstPageNumber="7" useFirstPageNumber="1" fitToHeight="1" fitToWidth="1" horizontalDpi="600" verticalDpi="600" orientation="portrait" paperSize="9" scale="8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Zeros="0" workbookViewId="0" topLeftCell="A1">
      <selection activeCell="D9" sqref="D9"/>
    </sheetView>
  </sheetViews>
  <sheetFormatPr defaultColWidth="9.125" defaultRowHeight="14.25"/>
  <cols>
    <col min="1" max="1" width="40.00390625" style="63" customWidth="1"/>
    <col min="2" max="2" width="18.375" style="63" customWidth="1"/>
    <col min="3" max="3" width="18.375" style="87" customWidth="1"/>
    <col min="4" max="4" width="15.625" style="63" customWidth="1"/>
    <col min="5" max="230" width="9.125" style="63" customWidth="1"/>
    <col min="231" max="16384" width="9.125" style="63" customWidth="1"/>
  </cols>
  <sheetData>
    <row r="1" spans="1:4" ht="60" customHeight="1">
      <c r="A1" s="65" t="s">
        <v>59</v>
      </c>
      <c r="B1" s="65"/>
      <c r="C1" s="65"/>
      <c r="D1" s="65"/>
    </row>
    <row r="2" spans="1:4" ht="39.75" customHeight="1">
      <c r="A2" s="67" t="s">
        <v>12</v>
      </c>
      <c r="B2" s="67"/>
      <c r="C2" s="67"/>
      <c r="D2" s="67"/>
    </row>
    <row r="3" spans="1:4" s="86" customFormat="1" ht="52.5" customHeight="1">
      <c r="A3" s="6" t="s">
        <v>13</v>
      </c>
      <c r="B3" s="88" t="s">
        <v>14</v>
      </c>
      <c r="C3" s="89" t="s">
        <v>15</v>
      </c>
      <c r="D3" s="52" t="s">
        <v>31</v>
      </c>
    </row>
    <row r="4" spans="1:4" s="86" customFormat="1" ht="34.5" customHeight="1">
      <c r="A4" s="9" t="s">
        <v>32</v>
      </c>
      <c r="B4" s="90"/>
      <c r="C4" s="91"/>
      <c r="D4" s="92"/>
    </row>
    <row r="5" spans="1:4" ht="34.5" customHeight="1">
      <c r="A5" s="12" t="s">
        <v>33</v>
      </c>
      <c r="B5" s="93"/>
      <c r="C5" s="94"/>
      <c r="D5" s="95"/>
    </row>
    <row r="6" spans="1:4" ht="34.5" customHeight="1">
      <c r="A6" s="15" t="s">
        <v>36</v>
      </c>
      <c r="B6" s="96">
        <f>SUM(B7)</f>
        <v>5054</v>
      </c>
      <c r="C6" s="96">
        <f>SUM(C7)</f>
        <v>3115</v>
      </c>
      <c r="D6" s="97"/>
    </row>
    <row r="7" spans="1:4" ht="34.5" customHeight="1">
      <c r="A7" s="18" t="s">
        <v>37</v>
      </c>
      <c r="B7" s="98">
        <v>5054</v>
      </c>
      <c r="C7" s="98">
        <v>3115</v>
      </c>
      <c r="D7" s="99"/>
    </row>
    <row r="8" spans="1:4" ht="34.5" customHeight="1">
      <c r="A8" s="21" t="s">
        <v>34</v>
      </c>
      <c r="B8" s="100">
        <v>0</v>
      </c>
      <c r="C8" s="98"/>
      <c r="D8" s="99"/>
    </row>
    <row r="9" spans="1:4" ht="34.5" customHeight="1">
      <c r="A9" s="22" t="s">
        <v>35</v>
      </c>
      <c r="B9" s="100"/>
      <c r="C9" s="98"/>
      <c r="D9" s="101"/>
    </row>
    <row r="10" spans="1:4" ht="34.5" customHeight="1">
      <c r="A10" s="21" t="s">
        <v>60</v>
      </c>
      <c r="B10" s="100"/>
      <c r="C10" s="98"/>
      <c r="D10" s="101"/>
    </row>
    <row r="11" spans="1:4" ht="34.5" customHeight="1">
      <c r="A11" s="21" t="s">
        <v>38</v>
      </c>
      <c r="B11" s="100">
        <v>0</v>
      </c>
      <c r="C11" s="98"/>
      <c r="D11" s="99"/>
    </row>
    <row r="12" spans="1:4" ht="34.5" customHeight="1">
      <c r="A12" s="22" t="s">
        <v>40</v>
      </c>
      <c r="B12" s="100"/>
      <c r="C12" s="98"/>
      <c r="D12" s="101"/>
    </row>
    <row r="13" spans="1:4" ht="34.5" customHeight="1">
      <c r="A13" s="22" t="s">
        <v>41</v>
      </c>
      <c r="B13" s="100"/>
      <c r="C13" s="98"/>
      <c r="D13" s="101"/>
    </row>
    <row r="14" spans="1:4" ht="34.5" customHeight="1">
      <c r="A14" s="22" t="s">
        <v>42</v>
      </c>
      <c r="B14" s="100"/>
      <c r="C14" s="98"/>
      <c r="D14" s="99"/>
    </row>
    <row r="15" spans="1:4" ht="34.5" customHeight="1">
      <c r="A15" s="21" t="s">
        <v>52</v>
      </c>
      <c r="B15" s="102">
        <f>SUM(B16:B19)</f>
        <v>792</v>
      </c>
      <c r="C15" s="96">
        <f>SUM(C16:C19)</f>
        <v>12596</v>
      </c>
      <c r="D15" s="101"/>
    </row>
    <row r="16" spans="1:4" ht="34.5" customHeight="1">
      <c r="A16" s="22" t="s">
        <v>55</v>
      </c>
      <c r="B16" s="100"/>
      <c r="C16" s="98">
        <v>12000</v>
      </c>
      <c r="D16" s="101" t="s">
        <v>50</v>
      </c>
    </row>
    <row r="17" spans="1:4" ht="34.5" customHeight="1">
      <c r="A17" s="22" t="s">
        <v>53</v>
      </c>
      <c r="B17" s="100">
        <v>65</v>
      </c>
      <c r="C17" s="98">
        <v>156</v>
      </c>
      <c r="D17" s="99"/>
    </row>
    <row r="18" spans="1:4" ht="34.5" customHeight="1">
      <c r="A18" s="22" t="s">
        <v>54</v>
      </c>
      <c r="B18" s="100">
        <v>727</v>
      </c>
      <c r="C18" s="98">
        <v>440</v>
      </c>
      <c r="D18" s="99"/>
    </row>
    <row r="19" spans="1:4" ht="34.5" customHeight="1">
      <c r="A19" s="22" t="s">
        <v>61</v>
      </c>
      <c r="B19" s="100"/>
      <c r="C19" s="103"/>
      <c r="D19" s="99"/>
    </row>
    <row r="20" spans="1:4" ht="29.25" customHeight="1">
      <c r="A20" s="104"/>
      <c r="B20" s="105"/>
      <c r="C20" s="103"/>
      <c r="D20" s="99"/>
    </row>
    <row r="21" spans="1:4" ht="29.25" customHeight="1">
      <c r="A21" s="104"/>
      <c r="B21" s="106"/>
      <c r="C21" s="103"/>
      <c r="D21" s="107"/>
    </row>
    <row r="22" spans="1:6" ht="29.25" customHeight="1">
      <c r="A22" s="108" t="s">
        <v>62</v>
      </c>
      <c r="B22" s="109">
        <f>SUM(B6+B8+B10+B11+B15)</f>
        <v>5846</v>
      </c>
      <c r="C22" s="109">
        <f>SUM(C6+C8+C10+C11+C15)</f>
        <v>15711</v>
      </c>
      <c r="D22" s="110">
        <f>SUM(D6+D8+D10+D11+D15)</f>
        <v>0</v>
      </c>
      <c r="E22" s="64"/>
      <c r="F22" s="111"/>
    </row>
  </sheetData>
  <sheetProtection/>
  <mergeCells count="2">
    <mergeCell ref="A1:D1"/>
    <mergeCell ref="A2:D2"/>
  </mergeCells>
  <printOptions horizontalCentered="1"/>
  <pageMargins left="0.71" right="0.75" top="0.98" bottom="0.47" header="0.51" footer="0.51"/>
  <pageSetup firstPageNumber="8" useFirstPageNumber="1" fitToHeight="1" fitToWidth="1" horizontalDpi="600" verticalDpi="600" orientation="portrait" paperSize="9" scale="87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E21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43.00390625" style="64" customWidth="1"/>
    <col min="2" max="2" width="17.75390625" style="64" customWidth="1"/>
    <col min="3" max="3" width="18.125" style="64" customWidth="1"/>
    <col min="4" max="4" width="16.625" style="64" customWidth="1"/>
    <col min="5" max="5" width="40.75390625" style="64" customWidth="1"/>
    <col min="6" max="240" width="9.125" style="64" customWidth="1"/>
    <col min="241" max="16384" width="9.125" style="64" customWidth="1"/>
  </cols>
  <sheetData>
    <row r="1" spans="1:4" ht="60" customHeight="1">
      <c r="A1" s="65" t="s">
        <v>63</v>
      </c>
      <c r="B1" s="65"/>
      <c r="C1" s="65"/>
      <c r="D1" s="65"/>
    </row>
    <row r="2" spans="1:4" ht="34.5" customHeight="1">
      <c r="A2" s="66"/>
      <c r="B2" s="66"/>
      <c r="D2" s="67" t="s">
        <v>12</v>
      </c>
    </row>
    <row r="3" spans="1:4" ht="40.5" customHeight="1">
      <c r="A3" s="68" t="s">
        <v>13</v>
      </c>
      <c r="B3" s="69" t="s">
        <v>64</v>
      </c>
      <c r="C3" s="69" t="s">
        <v>65</v>
      </c>
      <c r="D3" s="70" t="s">
        <v>16</v>
      </c>
    </row>
    <row r="4" spans="1:5" s="63" customFormat="1" ht="27.75" customHeight="1">
      <c r="A4" s="37" t="s">
        <v>17</v>
      </c>
      <c r="B4" s="71">
        <f>SUM(B5:B9)</f>
        <v>5925</v>
      </c>
      <c r="C4" s="71">
        <f>SUM(C5:C9)</f>
        <v>6200</v>
      </c>
      <c r="D4" s="72"/>
      <c r="E4" s="64"/>
    </row>
    <row r="5" spans="1:5" s="63" customFormat="1" ht="27.75" customHeight="1">
      <c r="A5" s="37" t="s">
        <v>18</v>
      </c>
      <c r="B5" s="73">
        <v>5490</v>
      </c>
      <c r="C5" s="73">
        <v>5500</v>
      </c>
      <c r="D5" s="74"/>
      <c r="E5" s="64"/>
    </row>
    <row r="6" spans="1:5" s="63" customFormat="1" ht="27.75" customHeight="1">
      <c r="A6" s="37" t="s">
        <v>19</v>
      </c>
      <c r="B6" s="46">
        <v>78</v>
      </c>
      <c r="C6" s="46"/>
      <c r="D6" s="74"/>
      <c r="E6" s="64"/>
    </row>
    <row r="7" spans="1:5" s="63" customFormat="1" ht="27.75" customHeight="1">
      <c r="A7" s="37" t="s">
        <v>20</v>
      </c>
      <c r="B7" s="46">
        <v>143</v>
      </c>
      <c r="C7" s="46">
        <v>200</v>
      </c>
      <c r="D7" s="72"/>
      <c r="E7" s="64"/>
    </row>
    <row r="8" spans="1:5" s="63" customFormat="1" ht="27.75" customHeight="1">
      <c r="A8" s="37" t="s">
        <v>21</v>
      </c>
      <c r="B8" s="46">
        <v>-776</v>
      </c>
      <c r="C8" s="46">
        <v>-500</v>
      </c>
      <c r="D8" s="74"/>
      <c r="E8" s="64"/>
    </row>
    <row r="9" spans="1:5" s="63" customFormat="1" ht="27.75" customHeight="1">
      <c r="A9" s="37" t="s">
        <v>22</v>
      </c>
      <c r="B9" s="46">
        <v>990</v>
      </c>
      <c r="C9" s="46">
        <v>1000</v>
      </c>
      <c r="D9" s="74"/>
      <c r="E9" s="64"/>
    </row>
    <row r="10" spans="1:5" s="63" customFormat="1" ht="27.75" customHeight="1">
      <c r="A10" s="37" t="s">
        <v>23</v>
      </c>
      <c r="B10" s="46"/>
      <c r="C10" s="46"/>
      <c r="D10" s="72"/>
      <c r="E10" s="64"/>
    </row>
    <row r="11" spans="1:5" s="63" customFormat="1" ht="27.75" customHeight="1">
      <c r="A11" s="37" t="s">
        <v>24</v>
      </c>
      <c r="B11" s="46"/>
      <c r="C11" s="46"/>
      <c r="D11" s="74"/>
      <c r="E11" s="64"/>
    </row>
    <row r="12" spans="1:5" s="63" customFormat="1" ht="27.75" customHeight="1">
      <c r="A12" s="37" t="s">
        <v>25</v>
      </c>
      <c r="B12" s="75">
        <v>1000</v>
      </c>
      <c r="C12" s="75">
        <v>1030</v>
      </c>
      <c r="D12" s="74"/>
      <c r="E12" s="64"/>
    </row>
    <row r="13" spans="1:5" s="63" customFormat="1" ht="27.75" customHeight="1">
      <c r="A13" s="37" t="s">
        <v>26</v>
      </c>
      <c r="B13" s="76">
        <v>800</v>
      </c>
      <c r="C13" s="76">
        <v>820</v>
      </c>
      <c r="D13" s="74"/>
      <c r="E13" s="64"/>
    </row>
    <row r="14" spans="1:5" s="63" customFormat="1" ht="27.75" customHeight="1">
      <c r="A14" s="37" t="s">
        <v>27</v>
      </c>
      <c r="B14" s="76">
        <v>200</v>
      </c>
      <c r="C14" s="76">
        <v>210</v>
      </c>
      <c r="D14" s="72"/>
      <c r="E14" s="64"/>
    </row>
    <row r="15" spans="1:5" s="63" customFormat="1" ht="27.75" customHeight="1">
      <c r="A15" s="37" t="s">
        <v>28</v>
      </c>
      <c r="B15" s="46"/>
      <c r="C15" s="46"/>
      <c r="D15" s="72"/>
      <c r="E15" s="64"/>
    </row>
    <row r="16" spans="1:5" s="63" customFormat="1" ht="27.75" customHeight="1">
      <c r="A16" s="37"/>
      <c r="B16" s="77"/>
      <c r="C16" s="78"/>
      <c r="D16" s="72"/>
      <c r="E16" s="64"/>
    </row>
    <row r="17" spans="1:5" s="63" customFormat="1" ht="27.75" customHeight="1">
      <c r="A17" s="37"/>
      <c r="B17" s="46"/>
      <c r="C17" s="79"/>
      <c r="D17" s="72"/>
      <c r="E17" s="64"/>
    </row>
    <row r="18" spans="1:5" s="63" customFormat="1" ht="186" customHeight="1">
      <c r="A18" s="80"/>
      <c r="B18" s="42"/>
      <c r="C18" s="42"/>
      <c r="D18" s="74"/>
      <c r="E18" s="81"/>
    </row>
    <row r="19" spans="1:4" ht="27.75" customHeight="1">
      <c r="A19" s="82" t="s">
        <v>29</v>
      </c>
      <c r="B19" s="83">
        <f>B4+B10+B11+B12+B15+B16</f>
        <v>6925</v>
      </c>
      <c r="C19" s="83">
        <f>C4+C10+C11+C12+C15+C16</f>
        <v>7230</v>
      </c>
      <c r="D19" s="84">
        <f>(C19-B19)/B19*100</f>
        <v>4.404332129963899</v>
      </c>
    </row>
    <row r="21" ht="18.75">
      <c r="C21" s="85"/>
    </row>
  </sheetData>
  <sheetProtection/>
  <mergeCells count="1">
    <mergeCell ref="A1:D1"/>
  </mergeCells>
  <printOptions horizontalCentered="1"/>
  <pageMargins left="0.47" right="0.51" top="0.98" bottom="0.59" header="0.51" footer="0.55"/>
  <pageSetup blackAndWhite="1" firstPageNumber="11" useFirstPageNumber="1" horizontalDpi="600" verticalDpi="6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C26"/>
  <sheetViews>
    <sheetView workbookViewId="0" topLeftCell="A1">
      <selection activeCell="A1" sqref="A1:C1"/>
    </sheetView>
  </sheetViews>
  <sheetFormatPr defaultColWidth="9.125" defaultRowHeight="14.25"/>
  <cols>
    <col min="1" max="1" width="33.75390625" style="2" customWidth="1"/>
    <col min="2" max="3" width="21.625" style="2" customWidth="1"/>
    <col min="4" max="235" width="9.125" style="2" customWidth="1"/>
    <col min="236" max="16384" width="9.125" style="2" customWidth="1"/>
  </cols>
  <sheetData>
    <row r="1" spans="1:3" ht="49.5" customHeight="1">
      <c r="A1" s="4" t="s">
        <v>66</v>
      </c>
      <c r="B1" s="4"/>
      <c r="C1" s="4"/>
    </row>
    <row r="2" spans="1:3" ht="48" customHeight="1">
      <c r="A2" s="5" t="s">
        <v>12</v>
      </c>
      <c r="B2" s="5"/>
      <c r="C2" s="5"/>
    </row>
    <row r="3" spans="1:3" s="1" customFormat="1" ht="48" customHeight="1">
      <c r="A3" s="6" t="s">
        <v>13</v>
      </c>
      <c r="B3" s="51" t="s">
        <v>67</v>
      </c>
      <c r="C3" s="52" t="s">
        <v>31</v>
      </c>
    </row>
    <row r="4" spans="1:3" s="1" customFormat="1" ht="48" customHeight="1">
      <c r="A4" s="9" t="s">
        <v>32</v>
      </c>
      <c r="B4" s="10">
        <v>450</v>
      </c>
      <c r="C4" s="11"/>
    </row>
    <row r="5" spans="1:3" ht="48" customHeight="1">
      <c r="A5" s="12" t="s">
        <v>33</v>
      </c>
      <c r="B5" s="41">
        <v>450</v>
      </c>
      <c r="C5" s="14"/>
    </row>
    <row r="6" spans="1:3" ht="31.5" customHeight="1">
      <c r="A6" s="53" t="s">
        <v>34</v>
      </c>
      <c r="B6" s="10">
        <v>250</v>
      </c>
      <c r="C6" s="54" t="s">
        <v>68</v>
      </c>
    </row>
    <row r="7" spans="1:3" ht="31.5" customHeight="1">
      <c r="A7" s="55" t="s">
        <v>35</v>
      </c>
      <c r="B7" s="41">
        <v>250</v>
      </c>
      <c r="C7" s="56"/>
    </row>
    <row r="8" spans="1:3" ht="31.5" customHeight="1">
      <c r="A8" s="53" t="s">
        <v>36</v>
      </c>
      <c r="B8" s="10">
        <v>3200</v>
      </c>
      <c r="C8" s="56"/>
    </row>
    <row r="9" spans="1:3" ht="31.5" customHeight="1">
      <c r="A9" s="55" t="s">
        <v>37</v>
      </c>
      <c r="B9" s="41">
        <v>3200</v>
      </c>
      <c r="C9" s="56"/>
    </row>
    <row r="10" spans="1:3" ht="31.5" customHeight="1">
      <c r="A10" s="53" t="s">
        <v>38</v>
      </c>
      <c r="B10" s="10">
        <v>1650</v>
      </c>
      <c r="C10" s="56"/>
    </row>
    <row r="11" spans="1:3" ht="31.5" customHeight="1">
      <c r="A11" s="55" t="s">
        <v>39</v>
      </c>
      <c r="B11" s="41">
        <v>1500</v>
      </c>
      <c r="C11" s="56"/>
    </row>
    <row r="12" spans="1:3" ht="31.5" customHeight="1">
      <c r="A12" s="55" t="s">
        <v>40</v>
      </c>
      <c r="B12" s="41"/>
      <c r="C12" s="56"/>
    </row>
    <row r="13" spans="1:3" ht="31.5" customHeight="1">
      <c r="A13" s="55" t="s">
        <v>41</v>
      </c>
      <c r="B13" s="41"/>
      <c r="C13" s="56"/>
    </row>
    <row r="14" spans="1:3" ht="31.5" customHeight="1">
      <c r="A14" s="55" t="s">
        <v>43</v>
      </c>
      <c r="B14" s="41">
        <v>50</v>
      </c>
      <c r="C14" s="56"/>
    </row>
    <row r="15" spans="1:3" ht="31.5" customHeight="1">
      <c r="A15" s="55" t="s">
        <v>44</v>
      </c>
      <c r="B15" s="41">
        <v>100</v>
      </c>
      <c r="C15" s="56"/>
    </row>
    <row r="16" spans="1:3" ht="31.5" customHeight="1">
      <c r="A16" s="55" t="s">
        <v>45</v>
      </c>
      <c r="B16" s="57"/>
      <c r="C16" s="56"/>
    </row>
    <row r="17" spans="1:3" ht="31.5" customHeight="1">
      <c r="A17" s="53" t="s">
        <v>52</v>
      </c>
      <c r="B17" s="58">
        <f>SUM(B18:B20)</f>
        <v>38080</v>
      </c>
      <c r="C17" s="56"/>
    </row>
    <row r="18" spans="1:3" ht="31.5" customHeight="1">
      <c r="A18" s="55" t="s">
        <v>53</v>
      </c>
      <c r="B18" s="41">
        <v>80</v>
      </c>
      <c r="C18" s="56"/>
    </row>
    <row r="19" spans="1:3" ht="31.5" customHeight="1">
      <c r="A19" s="55" t="s">
        <v>54</v>
      </c>
      <c r="B19" s="41">
        <v>3000</v>
      </c>
      <c r="C19" s="56"/>
    </row>
    <row r="20" spans="1:3" ht="31.5" customHeight="1">
      <c r="A20" s="55" t="s">
        <v>55</v>
      </c>
      <c r="B20" s="41">
        <v>35000</v>
      </c>
      <c r="C20" s="56"/>
    </row>
    <row r="21" spans="1:3" ht="31.5" customHeight="1">
      <c r="A21" s="55"/>
      <c r="B21" s="57"/>
      <c r="C21" s="56"/>
    </row>
    <row r="22" spans="1:3" ht="30" customHeight="1">
      <c r="A22" s="25" t="s">
        <v>69</v>
      </c>
      <c r="B22" s="59">
        <f>B6+B8+B10+B17+B4</f>
        <v>43630</v>
      </c>
      <c r="C22" s="60"/>
    </row>
    <row r="25" ht="14.25">
      <c r="B25" s="61"/>
    </row>
    <row r="26" ht="14.25">
      <c r="B26" s="62"/>
    </row>
  </sheetData>
  <sheetProtection/>
  <mergeCells count="3">
    <mergeCell ref="A1:C1"/>
    <mergeCell ref="A2:C2"/>
    <mergeCell ref="C6:C21"/>
  </mergeCells>
  <printOptions horizontalCentered="1"/>
  <pageMargins left="0.87" right="0.67" top="0.98" bottom="0.51" header="0.51" footer="0.51"/>
  <pageSetup firstPageNumber="12" useFirstPageNumber="1" fitToHeight="1" fitToWidth="1" horizontalDpi="600" verticalDpi="6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D21"/>
  <sheetViews>
    <sheetView showZeros="0" workbookViewId="0" topLeftCell="A1">
      <selection activeCell="A1" sqref="A1:D1"/>
    </sheetView>
  </sheetViews>
  <sheetFormatPr defaultColWidth="9.125" defaultRowHeight="14.25"/>
  <cols>
    <col min="1" max="1" width="40.125" style="29" customWidth="1"/>
    <col min="2" max="2" width="19.00390625" style="29" customWidth="1"/>
    <col min="3" max="3" width="15.875" style="29" customWidth="1"/>
    <col min="4" max="4" width="11.625" style="29" customWidth="1"/>
    <col min="5" max="16384" width="9.125" style="29" customWidth="1"/>
  </cols>
  <sheetData>
    <row r="1" spans="1:4" ht="60.75" customHeight="1">
      <c r="A1" s="30" t="s">
        <v>70</v>
      </c>
      <c r="B1" s="30"/>
      <c r="C1" s="30"/>
      <c r="D1" s="30"/>
    </row>
    <row r="2" spans="1:4" ht="38.25" customHeight="1">
      <c r="A2" s="31"/>
      <c r="B2" s="31"/>
      <c r="D2" s="32" t="s">
        <v>12</v>
      </c>
    </row>
    <row r="3" spans="1:4" ht="40.5" customHeight="1">
      <c r="A3" s="33" t="s">
        <v>13</v>
      </c>
      <c r="B3" s="34" t="s">
        <v>15</v>
      </c>
      <c r="C3" s="35" t="s">
        <v>67</v>
      </c>
      <c r="D3" s="36" t="s">
        <v>16</v>
      </c>
    </row>
    <row r="4" spans="1:4" s="28" customFormat="1" ht="30" customHeight="1">
      <c r="A4" s="37" t="s">
        <v>17</v>
      </c>
      <c r="B4" s="38">
        <f>SUM(B5:B9)</f>
        <v>0</v>
      </c>
      <c r="C4" s="39"/>
      <c r="D4" s="40"/>
    </row>
    <row r="5" spans="1:4" s="28" customFormat="1" ht="30" customHeight="1">
      <c r="A5" s="37" t="s">
        <v>18</v>
      </c>
      <c r="B5" s="41">
        <v>6</v>
      </c>
      <c r="C5" s="42"/>
      <c r="D5" s="43"/>
    </row>
    <row r="6" spans="1:4" s="28" customFormat="1" ht="30" customHeight="1">
      <c r="A6" s="37" t="s">
        <v>19</v>
      </c>
      <c r="B6" s="41"/>
      <c r="C6" s="42"/>
      <c r="D6" s="43"/>
    </row>
    <row r="7" spans="1:4" s="28" customFormat="1" ht="30" customHeight="1">
      <c r="A7" s="37" t="s">
        <v>20</v>
      </c>
      <c r="B7" s="41"/>
      <c r="C7" s="42"/>
      <c r="D7" s="43"/>
    </row>
    <row r="8" spans="1:4" s="28" customFormat="1" ht="30" customHeight="1">
      <c r="A8" s="37" t="s">
        <v>21</v>
      </c>
      <c r="B8" s="41">
        <v>-6</v>
      </c>
      <c r="C8" s="44"/>
      <c r="D8" s="45"/>
    </row>
    <row r="9" spans="1:4" s="28" customFormat="1" ht="30" customHeight="1">
      <c r="A9" s="37" t="s">
        <v>22</v>
      </c>
      <c r="B9" s="38"/>
      <c r="C9" s="42"/>
      <c r="D9" s="43"/>
    </row>
    <row r="10" spans="1:4" s="28" customFormat="1" ht="30" customHeight="1">
      <c r="A10" s="37" t="s">
        <v>24</v>
      </c>
      <c r="B10" s="38"/>
      <c r="C10" s="42"/>
      <c r="D10" s="43"/>
    </row>
    <row r="11" spans="1:4" s="28" customFormat="1" ht="30" customHeight="1">
      <c r="A11" s="37" t="s">
        <v>25</v>
      </c>
      <c r="B11" s="10">
        <v>1000</v>
      </c>
      <c r="C11" s="10">
        <v>1030</v>
      </c>
      <c r="D11" s="43"/>
    </row>
    <row r="12" spans="1:4" s="28" customFormat="1" ht="30" customHeight="1">
      <c r="A12" s="37" t="s">
        <v>26</v>
      </c>
      <c r="B12" s="41">
        <v>800</v>
      </c>
      <c r="C12" s="41">
        <v>820</v>
      </c>
      <c r="D12" s="45"/>
    </row>
    <row r="13" spans="1:4" s="28" customFormat="1" ht="30" customHeight="1">
      <c r="A13" s="37" t="s">
        <v>27</v>
      </c>
      <c r="B13" s="41">
        <v>200</v>
      </c>
      <c r="C13" s="41">
        <v>210</v>
      </c>
      <c r="D13" s="43"/>
    </row>
    <row r="14" spans="1:4" s="28" customFormat="1" ht="30" customHeight="1">
      <c r="A14" s="37" t="s">
        <v>28</v>
      </c>
      <c r="B14" s="38"/>
      <c r="C14" s="38"/>
      <c r="D14" s="43"/>
    </row>
    <row r="15" spans="1:4" s="28" customFormat="1" ht="30" customHeight="1">
      <c r="A15" s="37"/>
      <c r="B15" s="38"/>
      <c r="C15" s="42"/>
      <c r="D15" s="43"/>
    </row>
    <row r="16" spans="1:4" s="28" customFormat="1" ht="30" customHeight="1">
      <c r="A16" s="37"/>
      <c r="B16" s="38"/>
      <c r="C16" s="42"/>
      <c r="D16" s="43"/>
    </row>
    <row r="17" spans="1:4" s="28" customFormat="1" ht="30" customHeight="1">
      <c r="A17" s="37"/>
      <c r="B17" s="38"/>
      <c r="C17" s="42"/>
      <c r="D17" s="43"/>
    </row>
    <row r="18" spans="1:4" s="28" customFormat="1" ht="30" customHeight="1">
      <c r="A18" s="37"/>
      <c r="B18" s="38"/>
      <c r="C18" s="42"/>
      <c r="D18" s="43"/>
    </row>
    <row r="19" spans="1:4" s="28" customFormat="1" ht="117" customHeight="1">
      <c r="A19" s="37"/>
      <c r="B19" s="46"/>
      <c r="C19" s="42"/>
      <c r="D19" s="43"/>
    </row>
    <row r="20" spans="1:4" ht="20.25" customHeight="1">
      <c r="A20" s="47" t="s">
        <v>29</v>
      </c>
      <c r="B20" s="48">
        <f>B4+B10+B11+B14</f>
        <v>1000</v>
      </c>
      <c r="C20" s="48">
        <f>C4+C10+C11+C14</f>
        <v>1030</v>
      </c>
      <c r="D20" s="49">
        <v>3</v>
      </c>
    </row>
    <row r="21" spans="1:4" ht="51.75" customHeight="1">
      <c r="A21" s="50"/>
      <c r="B21" s="50"/>
      <c r="C21" s="50"/>
      <c r="D21" s="50"/>
    </row>
  </sheetData>
  <sheetProtection/>
  <mergeCells count="2">
    <mergeCell ref="A1:D1"/>
    <mergeCell ref="A21:D21"/>
  </mergeCells>
  <printOptions horizontalCentered="1"/>
  <pageMargins left="0.71" right="0.51" top="0.98" bottom="0.7900000000000001" header="0.51" footer="0.51"/>
  <pageSetup firstPageNumber="15" useFirstPageNumber="1"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2019-12-16T11:20:05Z</cp:lastPrinted>
  <dcterms:created xsi:type="dcterms:W3CDTF">1996-12-17T01:32:42Z</dcterms:created>
  <dcterms:modified xsi:type="dcterms:W3CDTF">2019-12-29T04:18:22Z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