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602" firstSheet="3" activeTab="3"/>
  </bookViews>
  <sheets>
    <sheet name="数据项辅助（勿删！！！）" sheetId="5" state="hidden" r:id="rId1"/>
    <sheet name="2021年自治区地方政府新增专项债券项目情况表（第一批）（1)" sheetId="6" state="hidden" r:id="rId2"/>
    <sheet name="2021年自治区地方政府新增专项债券项目情况表（第四批）" sheetId="7" state="hidden" r:id="rId3"/>
    <sheet name="2021年自治州第四批地方政府新增专项债券项目明细表"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xlnm._FilterDatabase" localSheetId="1" hidden="1">'2021年自治区地方政府新增专项债券项目情况表（第一批）（1)'!$A$6:$BX$301</definedName>
    <definedName name="_xlnm._FilterDatabase" localSheetId="3" hidden="1">'2021年自治州第四批地方政府新增专项债券项目明细表'!$A$4:$H$10</definedName>
    <definedName name="_xlnm._FilterDatabase" localSheetId="2" hidden="1">'2021年自治区地方政府新增专项债券项目情况表（第四批）'!$A$7:$BU$104</definedName>
    <definedName name="_xlnm.Print_Area" localSheetId="2">'2021年自治区地方政府新增专项债券项目情况表（第四批）'!$A$1:$BU$269</definedName>
    <definedName name="_xlnm.Print_Area" localSheetId="1">'2021年自治区地方政府新增专项债券项目情况表（第一批）（1)'!$A$1:$BU$301</definedName>
    <definedName name="_xlnm.Print_Area" localSheetId="3">'2021年自治州第四批地方政府新增专项债券项目明细表'!$A$1:$H$10</definedName>
    <definedName name="_xlnm.Print_Titles" localSheetId="3">'2021年自治州第四批地方政府新增专项债券项目明细表'!$4:$4</definedName>
  </definedNames>
  <calcPr calcId="144525"/>
</workbook>
</file>

<file path=xl/comments1.xml><?xml version="1.0" encoding="utf-8"?>
<comments xmlns="http://schemas.openxmlformats.org/spreadsheetml/2006/main">
  <authors>
    <author>祖力甫哈尔</author>
  </authors>
  <commentList>
    <comment ref="E249" authorId="0">
      <text>
        <r>
          <rPr>
            <b/>
            <sz val="9"/>
            <rFont val="宋体"/>
            <charset val="134"/>
          </rPr>
          <t>总体评价和法律意见书还在修改中</t>
        </r>
        <r>
          <rPr>
            <sz val="9"/>
            <rFont val="宋体"/>
            <charset val="134"/>
          </rPr>
          <t xml:space="preserve">
</t>
        </r>
      </text>
    </comment>
  </commentList>
</comments>
</file>

<file path=xl/sharedStrings.xml><?xml version="1.0" encoding="utf-8"?>
<sst xmlns="http://schemas.openxmlformats.org/spreadsheetml/2006/main" count="15580" uniqueCount="2181">
  <si>
    <t>0201铁路</t>
  </si>
  <si>
    <t>3年</t>
  </si>
  <si>
    <t>01一般公共服务部门</t>
  </si>
  <si>
    <t>0202收费公路</t>
  </si>
  <si>
    <t>5年</t>
  </si>
  <si>
    <t>0101  人大</t>
  </si>
  <si>
    <t>0203机场（不含通用机场）</t>
  </si>
  <si>
    <t>7年</t>
  </si>
  <si>
    <t>0102  政协</t>
  </si>
  <si>
    <t>0204水运</t>
  </si>
  <si>
    <t>10年</t>
  </si>
  <si>
    <t>0103  政府办公厅（室）及相关机构</t>
  </si>
  <si>
    <t>0205城市轨道交通</t>
  </si>
  <si>
    <t>15年</t>
  </si>
  <si>
    <t>0104  发展与改革部门</t>
  </si>
  <si>
    <t>0206城市停车场</t>
  </si>
  <si>
    <t>20年</t>
  </si>
  <si>
    <t>0105  统计部门</t>
  </si>
  <si>
    <t>0301天然气管网和储气设施</t>
  </si>
  <si>
    <t>30年</t>
  </si>
  <si>
    <t>0106  财政部门</t>
  </si>
  <si>
    <t>0302城乡电网（农村电网改造升级和城市配电网）</t>
  </si>
  <si>
    <t>0107  税收部门</t>
  </si>
  <si>
    <t>0401农业</t>
  </si>
  <si>
    <t>0108  审计部门</t>
  </si>
  <si>
    <t>0402水利</t>
  </si>
  <si>
    <t>0109  人力资源部门</t>
  </si>
  <si>
    <t>0403林业</t>
  </si>
  <si>
    <t>0110  监察部门</t>
  </si>
  <si>
    <t>0501城镇污水垃圾处理</t>
  </si>
  <si>
    <t>0111  人口与计划生育部门</t>
  </si>
  <si>
    <t>060101卫生健康-应急医疗救治设施</t>
  </si>
  <si>
    <t>0112  商贸部门</t>
  </si>
  <si>
    <t>060102卫生健康-公共卫生设施</t>
  </si>
  <si>
    <t>0113  知识产权部门</t>
  </si>
  <si>
    <t>060201教育-学前教育</t>
  </si>
  <si>
    <t>0114  工商行政管理部门</t>
  </si>
  <si>
    <t>060204教育-职业教育</t>
  </si>
  <si>
    <t>0115  质量技术监督与检验检疫部门</t>
  </si>
  <si>
    <t>0603养老</t>
  </si>
  <si>
    <t>0116  民族事务管理部门</t>
  </si>
  <si>
    <t>0604文化旅游</t>
  </si>
  <si>
    <t>0117  宗教事务管理部门</t>
  </si>
  <si>
    <t>0605其他社会事业</t>
  </si>
  <si>
    <t>0118  港澳台侨事务管理部门</t>
  </si>
  <si>
    <t>07城乡冷链物流基础设施</t>
  </si>
  <si>
    <t>0119  档案部门</t>
  </si>
  <si>
    <t>080101市政基础设施-供水</t>
  </si>
  <si>
    <t>0199  其他一般公共服务部门</t>
  </si>
  <si>
    <t>080102市政基础设施-供热</t>
  </si>
  <si>
    <t>02公共安全部门</t>
  </si>
  <si>
    <t>080103市政基础设施-供气</t>
  </si>
  <si>
    <t>0201  公安部门</t>
  </si>
  <si>
    <t>080104市政基础设施-地下管廊</t>
  </si>
  <si>
    <t>0202  检察部门</t>
  </si>
  <si>
    <t>0802产业园区基础设施</t>
  </si>
  <si>
    <t>0203  法院部门</t>
  </si>
  <si>
    <t>0901城镇老旧小区改造</t>
  </si>
  <si>
    <t>0204  司法部门</t>
  </si>
  <si>
    <t>0902保障性租赁住房</t>
  </si>
  <si>
    <t>0205  监狱部门</t>
  </si>
  <si>
    <t>0903棚户区改造</t>
  </si>
  <si>
    <t>0206  劳教部门</t>
  </si>
  <si>
    <t>13土地储备（仅用于租赁住房建设）</t>
  </si>
  <si>
    <t>0207  国家保密部门</t>
  </si>
  <si>
    <t>0299  其他公共安全部门</t>
  </si>
  <si>
    <t>03教育部门</t>
  </si>
  <si>
    <t>04科学技术部门</t>
  </si>
  <si>
    <t>05文化体育与传媒部门</t>
  </si>
  <si>
    <t>0501  文化部门</t>
  </si>
  <si>
    <t>0502  文物部门</t>
  </si>
  <si>
    <t>0503  体育部门</t>
  </si>
  <si>
    <t>0504  广播影视部门</t>
  </si>
  <si>
    <t>0505  新闻出版部门</t>
  </si>
  <si>
    <t>0599  其他文化体育与传媒部门</t>
  </si>
  <si>
    <t>06社会保障和就业部门</t>
  </si>
  <si>
    <t>0601  人力资源和社会保障部门</t>
  </si>
  <si>
    <t>0602  民政部门</t>
  </si>
  <si>
    <t>0699  其他社会保障和就业部门</t>
  </si>
  <si>
    <t>07医疗卫生部门</t>
  </si>
  <si>
    <t>0701  医疗卫生管理部门</t>
  </si>
  <si>
    <t>0702  食品和药品监督管理部门</t>
  </si>
  <si>
    <t>0799  其他医疗卫生部门</t>
  </si>
  <si>
    <t>08节能环保部门</t>
  </si>
  <si>
    <t>0801  环境保护管理部门</t>
  </si>
  <si>
    <t>0802  能源管理部门</t>
  </si>
  <si>
    <t>0899  其他节能环保部门</t>
  </si>
  <si>
    <t>09城乡社区部门</t>
  </si>
  <si>
    <t>10农林水部门</t>
  </si>
  <si>
    <t>1001  农业部门</t>
  </si>
  <si>
    <t>1002  林业部门</t>
  </si>
  <si>
    <t>1003  水利部门</t>
  </si>
  <si>
    <t>1004  扶贫部门</t>
  </si>
  <si>
    <t>1099  其他农林水部门</t>
  </si>
  <si>
    <t>11交通运输部门</t>
  </si>
  <si>
    <t>1101  公路水路运输部门</t>
  </si>
  <si>
    <t>1102  铁路运输部门</t>
  </si>
  <si>
    <t>1103  邮政部门</t>
  </si>
  <si>
    <t>1199  其他交通运输部门</t>
  </si>
  <si>
    <t>12资源勘探电力信息等部门</t>
  </si>
  <si>
    <t>1201  电力监管部门</t>
  </si>
  <si>
    <t>1202  工业和信息产业监管部门</t>
  </si>
  <si>
    <t>1203  安全生产监管部门</t>
  </si>
  <si>
    <t>1204  国有资产监管部门</t>
  </si>
  <si>
    <t>1299  其他资源勘探电力信息等部门</t>
  </si>
  <si>
    <t>13商业服务业等部门</t>
  </si>
  <si>
    <t>1301  商业流通管理部门</t>
  </si>
  <si>
    <t>1302  旅游业管理部门</t>
  </si>
  <si>
    <t>1399  其他商业服务业等部门</t>
  </si>
  <si>
    <t>14金融监管部门</t>
  </si>
  <si>
    <t>15国土资源部门</t>
  </si>
  <si>
    <t>16粮油物资管理部门</t>
  </si>
  <si>
    <t>17海洋气象等部门</t>
  </si>
  <si>
    <t>1701  海洋管理部门</t>
  </si>
  <si>
    <t>1702  测绘部门</t>
  </si>
  <si>
    <t>1703  地震部门</t>
  </si>
  <si>
    <t>1704  气象部门</t>
  </si>
  <si>
    <t>99其他</t>
  </si>
  <si>
    <t>2021年自治区地方政府新增专项债券项目申请发行情况表（第一批）</t>
  </si>
  <si>
    <t>财政厅（局）盖章：</t>
  </si>
  <si>
    <t>单位：万元</t>
  </si>
  <si>
    <t>序号</t>
  </si>
  <si>
    <t>区划名称</t>
  </si>
  <si>
    <t>一、项目基本情况</t>
  </si>
  <si>
    <t>二、项目合规性及前期准备情况</t>
  </si>
  <si>
    <t>三、项目重要性评估</t>
  </si>
  <si>
    <t>四、项目投资规模</t>
  </si>
  <si>
    <t>五、项目收益情况</t>
  </si>
  <si>
    <t>七、在建项目资产情况（新建项目不填列）</t>
  </si>
  <si>
    <t>备注</t>
  </si>
  <si>
    <t>地州市
（处室）</t>
  </si>
  <si>
    <t>县/市/区</t>
  </si>
  <si>
    <t>区划编码</t>
  </si>
  <si>
    <t>项目名称</t>
  </si>
  <si>
    <t>项目主要建设内容和规模</t>
  </si>
  <si>
    <t>项目单位</t>
  </si>
  <si>
    <t>项目投向</t>
  </si>
  <si>
    <t>建设状态（未开工/在建）</t>
  </si>
  <si>
    <t>立项年度</t>
  </si>
  <si>
    <t>建设期限（年）</t>
  </si>
  <si>
    <t>开工（或计划开工日期）（年-月）</t>
  </si>
  <si>
    <t>预计竣工日期（年-月）</t>
  </si>
  <si>
    <t>管理使用单位全称</t>
  </si>
  <si>
    <t>主管部门</t>
  </si>
  <si>
    <t>财政部地方政府债务管理系统中项目编码</t>
  </si>
  <si>
    <t>发展改革委审批监管平台代码</t>
  </si>
  <si>
    <t>项目总概算（总投资）</t>
  </si>
  <si>
    <t>项目前期工作准备情况</t>
  </si>
  <si>
    <t>项目资本金</t>
  </si>
  <si>
    <t>2021年能否形成实物工作量</t>
  </si>
  <si>
    <t>2021年能否形成有效投资支出</t>
  </si>
  <si>
    <t>立项审批依据（审批、核准、备案文号）</t>
  </si>
  <si>
    <t>立项审批、核准、备案级次</t>
  </si>
  <si>
    <t>是否纳入党中央、国务院批准的重大规划范围</t>
  </si>
  <si>
    <t>纳入党中央、国务院批准的重大规划名称</t>
  </si>
  <si>
    <t>项目优先等级（一级优先等级最高）</t>
  </si>
  <si>
    <t>（一）政府投资规模</t>
  </si>
  <si>
    <t>（二）已投资规模</t>
  </si>
  <si>
    <t>（三）项目资金需求</t>
  </si>
  <si>
    <t>（四）2021年新增专项债券申请发行</t>
  </si>
  <si>
    <t>拟发债期限内项目收入</t>
  </si>
  <si>
    <t>拟发债期限内项目建设运营成本</t>
  </si>
  <si>
    <t>项目本息覆盖倍数</t>
  </si>
  <si>
    <t>拟发债期限</t>
  </si>
  <si>
    <t>资产原值</t>
  </si>
  <si>
    <t>资产净值</t>
  </si>
  <si>
    <t>2020年资产运营收益</t>
  </si>
  <si>
    <t>2020年资产处置收入</t>
  </si>
  <si>
    <t>资产抵押质押担保金额</t>
  </si>
  <si>
    <t>是否已经主管部门立项审批</t>
  </si>
  <si>
    <t>是否已完成环评工作</t>
  </si>
  <si>
    <t>是否已完成安评工作</t>
  </si>
  <si>
    <t>是否已完成招投标工作</t>
  </si>
  <si>
    <t>是否已完成相关征地拆迁等相关工作</t>
  </si>
  <si>
    <t>是否取得《国有土地使用证》</t>
  </si>
  <si>
    <t>是否取得《建设用地规划许可证》</t>
  </si>
  <si>
    <t>是否取得《建设工程规划许可证》</t>
  </si>
  <si>
    <t>是否取得《建设工程施工许可证》</t>
  </si>
  <si>
    <t>其中：已到位规模</t>
  </si>
  <si>
    <t>合计（含1-5项）</t>
  </si>
  <si>
    <t>1.预算安排</t>
  </si>
  <si>
    <t>2.地方政府专项债券资金</t>
  </si>
  <si>
    <t>3.企业自筹资金</t>
  </si>
  <si>
    <t>4.新增专项债券项目配套市场化融资</t>
  </si>
  <si>
    <t>5.其他投资</t>
  </si>
  <si>
    <t>合计 （含1-5项）</t>
  </si>
  <si>
    <t>2021年</t>
  </si>
  <si>
    <t>2022年</t>
  </si>
  <si>
    <t>2023年及以后</t>
  </si>
  <si>
    <t>债券金额</t>
  </si>
  <si>
    <t>其中：用作资本金</t>
  </si>
  <si>
    <t>债券期限</t>
  </si>
  <si>
    <t>合计 （含1-3项）</t>
  </si>
  <si>
    <t>1.项目运营收入</t>
  </si>
  <si>
    <t>2.政府补助收入</t>
  </si>
  <si>
    <t>3.其他收入</t>
  </si>
  <si>
    <t>合计 （含1-2项）</t>
  </si>
  <si>
    <t>1.项目建设成本</t>
  </si>
  <si>
    <t>2.项目运营成本</t>
  </si>
  <si>
    <t>其中：地方政府专项债券资金需求</t>
  </si>
  <si>
    <t>项目未在两部委审核清单</t>
  </si>
  <si>
    <t>合                           计</t>
  </si>
  <si>
    <t>乌鲁木齐市小计</t>
  </si>
  <si>
    <t>乌鲁木齐市</t>
  </si>
  <si>
    <t>乌鲁木齐市本级</t>
  </si>
  <si>
    <t>乌鲁木齐热电厂供热能力提升改造配套热网工程项目</t>
  </si>
  <si>
    <t>1、新建管网，管径为DN1200-DN250，长度26960米（单程）。主要路由为苇七路、东二环路、喀什东路、东华南路、开源街。供热范围：水区工业园（东至九道湾路，南至振安街，西至东二环路，北至喀什东路）；水区文化产业园(东至东二环路，南至振安街，西至新规划文化十四路，北至喀什东路)；东华南路两侧（东至东二环路，南至喀什东路，西至弘业路，北至新规划东瑞南路）。在喀什东路与北外环路分别与现有米东热网南线连接，可保证紧急状态下米东热网南线正常供热，同时解决周边规划新增热负荷。
2、新建隔压换热站一座，配套辅助生产设备。
3、配套换热站共计51座。</t>
  </si>
  <si>
    <t>乌鲁木齐热力（集团）有限公司</t>
  </si>
  <si>
    <t>供热</t>
  </si>
  <si>
    <t>在建</t>
  </si>
  <si>
    <t>乌鲁木齐市城市管理局（乌鲁木齐市城市管理行政执法局）</t>
  </si>
  <si>
    <t>P19650100-0102</t>
  </si>
  <si>
    <t>2019-650105-44-03-026572</t>
  </si>
  <si>
    <t>是</t>
  </si>
  <si>
    <t>否</t>
  </si>
  <si>
    <t>地市级</t>
  </si>
  <si>
    <t>三级</t>
  </si>
  <si>
    <t>发改未通过，系统中两个相同项目</t>
  </si>
  <si>
    <t>乌鲁木齐市生活垃圾分类转运处置项目</t>
  </si>
  <si>
    <t>新建分类垃圾房962座，其中天山区453座、沙依巴克区200座、水磨沟区100座、高新区60座、经开区84座、乌鲁木齐县65座；新建厨余垃圾转运站8座，其中沙依巴克区2、水磨沟区2座、经开区1座、米东区1座、达坂城区1座、乌鲁木齐县1座；改扩建厨余垃圾转运站8座，其中天山区3座、沙依巴克区2座、高新区2座、经开区1座；新建其它垃圾转运站6座，其中水磨沟区2座、达坂城区4座；在七区一县新建大件垃圾预处理中心8座，其中天山区1座、沙依巴克区1座、水磨沟区1座、高新区1座、经开区1座、米东区1座、达坂城区1座、乌鲁木齐县1座。</t>
  </si>
  <si>
    <t>乌鲁木齐市城市管理局</t>
  </si>
  <si>
    <t>乌鲁木齐市市容环卫运行监管中心（乌鲁木齐市城市废弃
物监管中心）</t>
  </si>
  <si>
    <t>P19650100-0144</t>
  </si>
  <si>
    <t>2019-650102-78-01-031595</t>
  </si>
  <si>
    <t>乌发改函（2019）623号</t>
  </si>
  <si>
    <t>地级市</t>
  </si>
  <si>
    <t>该项目无需办理环评、安评及国土等手续</t>
  </si>
  <si>
    <t>乌鲁木齐市有机垃圾资源化处理厂项目</t>
  </si>
  <si>
    <t>本项目建设地点位于乌鲁木齐市沙依巴克区西山大浦沟固体废物综合处置循环经济园区内，主要建设内容包括：一座综合处理车间、接收与预处理系统、生物水解系统、厌氧消化系统、沼气净化利用系统、除臭系统、辅助系统等；有机垃圾处理规模为300吨/天。</t>
  </si>
  <si>
    <t>乌鲁木齐市城市废弃物处置监测中心</t>
  </si>
  <si>
    <t>乌鲁木齐市城市管理局（行政执法局）</t>
  </si>
  <si>
    <t>P19650100-0096</t>
  </si>
  <si>
    <t>2019-650103-77-01-031822</t>
  </si>
  <si>
    <t>能</t>
  </si>
  <si>
    <t>乌发改函〔2019〕627号</t>
  </si>
  <si>
    <t>市级</t>
  </si>
  <si>
    <t>二级</t>
  </si>
  <si>
    <t>乌鲁木齐市恒大温泉小镇电力迁改工程</t>
  </si>
  <si>
    <t>七纺二路新建综合管廊长度约0.65KM,苇电南路新建综合管廊长度约0.9KM，综合管廊总长度约为1.55KM。</t>
  </si>
  <si>
    <t>乌鲁木齐市建设局（人民防空办公室）</t>
  </si>
  <si>
    <t>七、市政和产业园区基础设施</t>
  </si>
  <si>
    <t>未开工</t>
  </si>
  <si>
    <t>2021-5</t>
  </si>
  <si>
    <t>2022-11</t>
  </si>
  <si>
    <t>乌鲁木齐地下综合管廊投资管理有限公司</t>
  </si>
  <si>
    <t>P20650100-0033</t>
  </si>
  <si>
    <t>2020-650105-48-03-035087</t>
  </si>
  <si>
    <t>发改委备案编码2020-650105-48-03-035087</t>
  </si>
  <si>
    <t>无</t>
  </si>
  <si>
    <t>该目无需办理环评、安评及国土等手续</t>
  </si>
  <si>
    <t>乌鲁木齐机场改扩建工程地下停车库（人防）工程</t>
  </si>
  <si>
    <t>乌鲁木齐机场改扩建机场工程地下（人防）工程位于航站区北停车楼下及东工作区办公楼和信息中心地下。
项目拟建为平时使用功能为地下停车库、机场旅客疏散、地下商业。战时为甲类核6级常6级二等人员掩蔽部和人防配套工程的防空地下室。航站区地下停车库（人防）工程上部建筑为北侧停车楼，人防地下室地下二层，划分为9个防护单元，共计20个防爆单元。
东工作区第一部分地下停车库（人防）工程，人防地下室地下一层，划分为4个防护单元，共计8个防爆单元。
东工作区第二部分地下停车库（人防）工程，人防地下室地下一层，划分为4个防护单元，共计6个防爆单元。
航站区地下停车库（人防）工程占地面积为23500 m²，防空地下室建筑面积为45300 m²（不含非人防设备区)，战时划分九个防护单元；平时地下停车库可存放900辆车，地下二层。
东工作区地下停车库（人防）工程第一部分建筑面积为16591.7m²，地下停车库（人防）建筑面积为14294 m²（不含非人防设备区)，战时划分八个防护单元；平时地下停车库可存放380辆车，地下一层。本次新增地下停车库（人防）面积为8146.70㎡，原地下室8445㎡，（含777㎡地下停车库（人防），885.4㎡设备用房），其中原地下室部分的6782.6㎡改为地下停车库（人防）。
东工作区地下停车库（人防）工程第二部分占地面积为14062.89m²，地下停车库（人防）建筑面积为12825 m²（不含非人防设备区)，战时划分六个防护单元；平时地下停车库可存放315辆车，地下一层。</t>
  </si>
  <si>
    <t>乌鲁木齐临空开发建设投资集团有限公司</t>
  </si>
  <si>
    <t>2021/3/30</t>
  </si>
  <si>
    <t>2023/12/01</t>
  </si>
  <si>
    <t>乌鲁木齐建设局（人防空办公室）</t>
  </si>
  <si>
    <t>乌鲁木齐建设局</t>
  </si>
  <si>
    <t>P21650100-0004</t>
  </si>
  <si>
    <t>2102-650104-04-01-930923</t>
  </si>
  <si>
    <t>乌建防函（2021）40号，发改为备案编码：2102-650104-04-01-930923</t>
  </si>
  <si>
    <t>一级</t>
  </si>
  <si>
    <t>发改项目库名称：乌鲁木齐机场改扩建工程地下停车库（人防）工程项目
两部委未通过，分别两张通过</t>
  </si>
  <si>
    <t>乌鲁木齐准东产业园区开发项目（一期）</t>
  </si>
  <si>
    <t>本项目规划建设地点位于乌鲁木齐准东产业园内，新建创业大道、矿区北路两条市政道路及配套工业给水管线，道路总长度15.3千米。其中，创业大道全长10.2千米，矿区北路全长5.1千米。两条道路红线宽度均为40米，双向6车道，其横断面形式为：中央设机动车道宽度为2×12=24米，两侧由内向外设绿化带宽度为2×3米=6米，人行道宽度为2×5=10米。工业给水管线长度为15.3千米，管径为DN300-DN1400，新建提升泵站1座。项目建设内容还包括道路交通设施、照明等附属配套工程。</t>
  </si>
  <si>
    <t>乌鲁木齐市工业和信息化局（市大数据发展局）</t>
  </si>
  <si>
    <t>2020-7</t>
  </si>
  <si>
    <t>2022-12</t>
  </si>
  <si>
    <t>乌鲁木齐准东投资发展有限公司</t>
  </si>
  <si>
    <t>P20650100-0016</t>
  </si>
  <si>
    <t>2020-650109-54-01-038662</t>
  </si>
  <si>
    <t>乌发改函〔2020〕476号</t>
  </si>
  <si>
    <t>两部委未通过，分别两张通过
括号原因系统未找到</t>
  </si>
  <si>
    <t>乌鲁木齐准东产业园区开发项目（二期）</t>
  </si>
  <si>
    <t>本项目供水工程设计供水总规模19万m3/d。其中，加压供水规模为16万m3/d，重力供水规模为3万m3/d，同时建设环卫管理用房。本项目主要建设内容：
加压提升泵站：加压提升泵站的主要建（构）筑物包括：蓄水池1座（2格），占地面积4404.84m2，吸水井1座（2 格），占地面积150 m2，泵房及附属用房1座，建筑面积924.84m2，门卫1座，建筑面积31.11m2。加压提升泵站最高日设计规模16万m3/d，泵站内配置4台大泵（3用1备），2台小泵（1用1备）。其中，大泵设计流量Q=2300m3/h，扬程h=65m，轴功率N=710kW；小泵设计流量Q=1250m3/h，扬程h=65m，轴功率N=355kW。泵站配套建设1座调蓄水池，分为可独立运行的2格，调蓄容积20000m3，采用钢筋混凝土结构。
供水管道工程：同步新建2段原水输水管道，其中第一段输水管道设计起点为11#分水口，设计终点为上述加压提升泵站，设计管径DN1400，管长1800m，管材采用球墨铸铁管（K9级），承插口连接；第二段输水管道设计起点为吉彩路与矿区北路交叉口，设计终点为汇源路与吉彩路交叉口，设计管径DN800，管长1600m，管材采用球墨铸铁管（K9 级），承插口连接，管道与阀门等配件的连接采用法兰连接。
环卫管理用房工程：环卫管理用房主要建（构）筑物包括：环卫宿舍及办公室1座，建筑面积461.02m2，环卫车库1座，建筑面积542.52m2。</t>
  </si>
  <si>
    <t>2020</t>
  </si>
  <si>
    <t>2021-4</t>
  </si>
  <si>
    <t>P20650100-0023</t>
  </si>
  <si>
    <t>2020-650109-46-01-049830</t>
  </si>
  <si>
    <t>乌发改函〔2020〕211号</t>
  </si>
  <si>
    <t>乌鲁木齐市馕文化产业园（二期）设备采购项目</t>
  </si>
  <si>
    <t>食品加工设备及安装、中央厨房的配套设备及安装，消防设备 、通风设备、供电设备及其相关配套设备设施与安装等。</t>
  </si>
  <si>
    <t xml:space="preserve"> 2020-7</t>
  </si>
  <si>
    <t xml:space="preserve"> 2021-12</t>
  </si>
  <si>
    <t xml:space="preserve">新疆城建（集团）股份有限公司    </t>
  </si>
  <si>
    <t>P20650100-0029</t>
  </si>
  <si>
    <t>2020-650105-14-01-048229</t>
  </si>
  <si>
    <t>水发改函（2020）282号</t>
  </si>
  <si>
    <t>区县级</t>
  </si>
  <si>
    <t>春和雅苑公租房（原十二五规划廉租房）二期项目及配套设施</t>
  </si>
  <si>
    <t>建设保障租赁性住房3400套，建筑面积185407.3㎡</t>
  </si>
  <si>
    <t xml:space="preserve">乌鲁木齐房地产开发（集团）有限公司 </t>
  </si>
  <si>
    <t>2020年</t>
  </si>
  <si>
    <t>2020年4月</t>
  </si>
  <si>
    <t>2023年12月</t>
  </si>
  <si>
    <t>乌鲁木齐市住房保障和房产管理局</t>
  </si>
  <si>
    <t>P20650100-0039</t>
  </si>
  <si>
    <t>2020-650103-47-01-022337</t>
  </si>
  <si>
    <t>乌发改函【2020】341号，乌发改函【2021】42号</t>
  </si>
  <si>
    <t>乌鲁木齐市口腔医院新院建设</t>
  </si>
  <si>
    <t>该项目总建筑面积为65000平方米，设口腔综合治疗椅260把，医疗服务床位数100张（含社区医疗服务中心床位），地上建筑面积为40000平方米（含综合业务及科研教学），地下建筑面积为25000平方米（人防工程共用地下停车位），项目投资约5.4亿元。</t>
  </si>
  <si>
    <t>乌鲁木齐市口腔医院</t>
  </si>
  <si>
    <t>0601卫生健康</t>
  </si>
  <si>
    <t>2019年</t>
  </si>
  <si>
    <t>2020-4</t>
  </si>
  <si>
    <t>2021-12</t>
  </si>
  <si>
    <t>乌鲁木齐市卫生健康委员会</t>
  </si>
  <si>
    <t>P19650100-0008</t>
  </si>
  <si>
    <t>2019-650102-84-01-002908</t>
  </si>
  <si>
    <t>乌发改函[2019]99号</t>
  </si>
  <si>
    <t>两部委未通过，分别两张通过</t>
  </si>
  <si>
    <t>乌鲁木齐市第八人民医院建设项目</t>
  </si>
  <si>
    <t>项目位于乌鲁木齐水磨沟区河马泉片区，春华街以南、华昌街以北、山水路以东，尚德北路以西区域。项目总建筑面积约 15万平方米，地上建筑面积 12.19 万平方米，地下建筑面积 2.8 万平方米，规划床位 800 张。主要建设内容包含国际医疗中心、综合医疗中心、办公会议中心、康养孵化中心、餐饮中心、感染楼、安检棚、附属用房及人防工程等，另购置医疗器械设备、信息化建设、办公后勤类家俱设施等，设置停车泊位1220个。</t>
  </si>
  <si>
    <t>2023-12</t>
  </si>
  <si>
    <t>P20650100-0014</t>
  </si>
  <si>
    <t>2019-650105-84-01-029937</t>
  </si>
  <si>
    <t>乌发改函[2019]599号</t>
  </si>
  <si>
    <t>乌鲁木齐市友谊医院门诊住院楼建设项目</t>
  </si>
  <si>
    <t>建筑总面积为65553平方米，地上43829平方米、地下21724平方米。地上部分包括：门诊用房9605平方米、病房28080平方米、医技综合5088平方米、绿色生态大厅1056平方米，以及配套设施工程等。</t>
  </si>
  <si>
    <t>乌鲁木齐市友谊医院</t>
  </si>
  <si>
    <t>2017年</t>
  </si>
  <si>
    <t>2019-10</t>
  </si>
  <si>
    <t>2021-10</t>
  </si>
  <si>
    <t>P19650100-0085</t>
  </si>
  <si>
    <t>2017-650102-83-01-026158</t>
  </si>
  <si>
    <t>乌发改函〔2017〕1006号</t>
  </si>
  <si>
    <t>乌鲁木齐市友谊医院门诊住院楼暨全科医生临床培养基地设备设施购置项目</t>
  </si>
  <si>
    <t>乌鲁木齐市友谊医院门诊住院楼暨全科医师临床规范化培训基地建设项目所需设备设施器械家具等购置，主要有医学影像（CT、核磁、DSA、DR、超声、心电等）、检验、检查治疗、急危重症抢救监护、手术麻醉、负压层流、专科设备、内窥镜、智慧病房、床单元配套、洗涤供应消毒、餐厨、信息化建设软硬件、医疗服务、会议会诊办公及临床技能实训等设备设施器械家俱等</t>
  </si>
  <si>
    <t>2021-2</t>
  </si>
  <si>
    <t>2022-2</t>
  </si>
  <si>
    <t>P20650100-0032</t>
  </si>
  <si>
    <t>2020-650102-84-01-044356</t>
  </si>
  <si>
    <t>乌发改函〔2020〕148号</t>
  </si>
  <si>
    <t>乌鲁木齐儿童医院（城北）项目</t>
  </si>
  <si>
    <t>项目总建筑面积约230600平方米(地上建筑面积164200平方米，地下建筑面积66400平方米)。主要建设内容包括：门诊医技住院楼、康复保健中心、血液中心、科研培训中心、儿童生长监测发育中心、感染中心、能源动力中心（含垃圾转运站）等单体工程及附属设施。项目共设置床位为1200床，停车场停车泊位1680个（其中地上停车泊位240个，地下立体停车泊位1440个），设置电梯共59部。</t>
  </si>
  <si>
    <t>乌鲁木齐儿童医院</t>
  </si>
  <si>
    <t>2017-9</t>
  </si>
  <si>
    <t>2021-6</t>
  </si>
  <si>
    <t>0701医疗卫生管理部门</t>
  </si>
  <si>
    <t>PROJ650100361008-00000002</t>
  </si>
  <si>
    <t>2017 -650104-83-01-019435</t>
  </si>
  <si>
    <t>242370</t>
  </si>
  <si>
    <t>乌发改函〔2016〕204号、乌发改函〔
2017〕27号</t>
  </si>
  <si>
    <t>乌鲁木齐儿童医院（城北）医疗设备购置项目</t>
  </si>
  <si>
    <t>医疗设备及医疗家具购置，主要有负压病房、信息化建设、核磁、CT层、血库设备、检验设备、彩超设备、动态设备、视频设备、肺功能设备、病理检测设备、专科设备，住院部床单元、洗衣房设备及各区域家具等。</t>
  </si>
  <si>
    <t>2020-6</t>
  </si>
  <si>
    <t>P20650100-0031</t>
  </si>
  <si>
    <t>2020-650104-84-01-003009</t>
  </si>
  <si>
    <t>乌发改函【2020】60号</t>
  </si>
  <si>
    <t>水磨沟区河马泉片区新建幼儿园建设项目</t>
  </si>
  <si>
    <t>项目占地面积4223平方米，建筑面积3250平方米，主要建设内容为综合教学楼，地上三层，框架结构，设置9个教学班，幼儿园大门，值班室，消防控制室，户外活动场地等配套设施工程</t>
  </si>
  <si>
    <t>乌鲁木齐市妇女联合会</t>
  </si>
  <si>
    <t>乌鲁木齐妇联幼儿教育集团有限公司</t>
  </si>
  <si>
    <t>P19650100-0099</t>
  </si>
  <si>
    <t>2019-650105-83-01-003242</t>
  </si>
  <si>
    <t>乌发改函    【2019】100号</t>
  </si>
  <si>
    <t>乌鲁木齐文化公园建设项目</t>
  </si>
  <si>
    <t>本项目主要建设内容包括：总建筑面积21500平方米（包括游客服务中心、多媒体展映厅、厕所等）、水景工程72670.51平方米，绿化工程610790.1平方米、铺装工程125803.53平方米、景观工程、灌溉工程、电力配套工程等</t>
  </si>
  <si>
    <t>乌鲁木齐市林业和草原局（乌鲁木齐市园林管理局）</t>
  </si>
  <si>
    <t>新疆城建（集团）股份有限公司</t>
  </si>
  <si>
    <t>P20650100-0028</t>
  </si>
  <si>
    <t>2020-650105-88-01-033965</t>
  </si>
  <si>
    <t>乌发改函〔2020〕448号、2020-650105-88-01-03396</t>
  </si>
  <si>
    <t>地州级</t>
  </si>
  <si>
    <t>乌鲁木齐市甘泉堡新水源地第二净水厂暨主城区扬水应急保障工程</t>
  </si>
  <si>
    <t>取水及原水管道、净水厂、590中枢泵站、东线720泵站、西线720泵站、860高位水池、672水池扩建、输配水管道。工程总规模60万m3/d，管道总长约230公里，工程投资估算497548.92万元，建设年限为2019年-2026年，拟分三期建设。</t>
  </si>
  <si>
    <t>乌鲁木齐市水务局</t>
  </si>
  <si>
    <t>乌鲁木齐水业集团有限公司</t>
  </si>
  <si>
    <t>P19650100-0043</t>
  </si>
  <si>
    <t>2017-650109-46-01-024197</t>
  </si>
  <si>
    <t>乌发改函〔2017〕955号</t>
  </si>
  <si>
    <t>乌鲁木齐楼庄子供水工程</t>
  </si>
  <si>
    <t xml:space="preserve">本项目为乌鲁木齐楼庄子供水工程，属于新建项目。本次工程范围包括原水管线、净水厂和清水管线三部分。受分配给乌鲁木齐市的头屯河水资源量限制，工程规模为20万m3 /d。 </t>
  </si>
  <si>
    <t>P19650100-0047</t>
  </si>
  <si>
    <t>2017-650121-93-01-000733</t>
  </si>
  <si>
    <t>乌发改函〔2017〕35号</t>
  </si>
  <si>
    <t>中欧班列乌鲁木齐集结中心多式联运集货区项目一期</t>
  </si>
  <si>
    <t>项目建设用地38.9亩，拟建设集货区仓储物流设施约1.93万平方米，为多式联运中心及中欧班列集结中心的物资集散、仓储、转运提供支持。</t>
  </si>
  <si>
    <t>乌鲁木齐市商务局（乌鲁木齐市粮食局）</t>
  </si>
  <si>
    <t>新疆米尼克斯机电设备有限公司</t>
  </si>
  <si>
    <t>P20650100-0036</t>
  </si>
  <si>
    <t>2020-650106-59-01-052013</t>
  </si>
  <si>
    <t>乌发改函〔2020〕42号</t>
  </si>
  <si>
    <t>一带一路</t>
  </si>
  <si>
    <t>中欧班列乌鲁木齐集结中心冷链物流项目</t>
  </si>
  <si>
    <t>建设用地面积约100.5亩，总建筑面积约11.02万平方米，拟建冷链仓储、加工及物流配送设施。</t>
  </si>
  <si>
    <t>乌鲁木齐国际陆港园区建设有限公司</t>
  </si>
  <si>
    <t>P20650100-0037</t>
  </si>
  <si>
    <t>2020-650106-59-01-052012</t>
  </si>
  <si>
    <t>乌发改函〔2020〕41号</t>
  </si>
  <si>
    <t>乌鲁木齐国际陆港区北站国际商贸物流园区-国际粮油交易中心</t>
  </si>
  <si>
    <t>总建设用地面积约44亩，总建筑面积约55000m2，主要建设内容:粮油交易(原粮、成品粮、油脂、粮食制品等交易)、粮油展示、配套用房(办公、商务洽谈、结算中心)、地下人防及附属设备用房</t>
  </si>
  <si>
    <t>乌鲁木齐市商务局（粮食局）</t>
  </si>
  <si>
    <t>新疆农牧机械物资供销有限责任公司</t>
  </si>
  <si>
    <t>P20650100-0038</t>
  </si>
  <si>
    <t>2102-650106-04-05-896377</t>
  </si>
  <si>
    <t>乌发改函【2021】111号</t>
  </si>
  <si>
    <t>审批</t>
  </si>
  <si>
    <t>天山区</t>
  </si>
  <si>
    <t>和平南路一巷立体停车综合体建设工程项目</t>
  </si>
  <si>
    <t>主要建设内容为：在天山区和平南路一巷建设一座全机械式立体停车库，占地面积约3053㎡，总建筑面积为13317.50㎡（其中地上5468㎡，地下7849.5㎡），地上4层地下3 层框架式混凝土结构，总建筑高度约14.7m（地下深度约8.35m）停车位约362辆，并配套建设室外管网，硬化部分面积1564.71㎡，绿化部分面积120.77㎡。</t>
  </si>
  <si>
    <t>乌鲁木齐市天山区城市管理局（乌鲁木齐市天山区城市管理行政执法局）</t>
  </si>
  <si>
    <t>2021-04</t>
  </si>
  <si>
    <t>乌鲁木齐泊乐停车场服务有限公司</t>
  </si>
  <si>
    <t>P20650102-0006</t>
  </si>
  <si>
    <t>2020-650102-82-01-050704</t>
  </si>
  <si>
    <t>天发改项〔2020〕145号</t>
  </si>
  <si>
    <t xml:space="preserve">区县级
</t>
  </si>
  <si>
    <t>东大梁科技创新产业园及基础设施配套建设工程项目</t>
  </si>
  <si>
    <t>根据项目可行性研究报告，本项目拟建东大梁科技创新产业园及基础配套设施，总用地面积22806.64平方米，总建筑面积81226.2平方米。其中地上建筑面积61577.93平方米，地下建筑面积19648.27平方米。
地上建筑为科技创新大厦、基础技术研究院、研发院、生产中心、工作站、生活配套及配套商业及独立办公楼。地下主要为停车库，地下一层框架结构。
基础配套工程建设主要包括新建地面停车场5500平方米，新建给水管网2500平方米，新建供暖管网5000米，新建室外草坪绿化1564.71平方米，新建室外消防车道4789.39米，新建室外景观道路2208.66米，新建室外供电线路3000米，新建室外排水管网2500米等。</t>
  </si>
  <si>
    <t>乌鲁木齐市天山区科学技术局</t>
  </si>
  <si>
    <t>新疆东聚科技创新服务有限公司</t>
  </si>
  <si>
    <t>P20650102-0007</t>
  </si>
  <si>
    <t>2020-650102-75-01-050670</t>
  </si>
  <si>
    <t>天发改项
〔2020〕142号</t>
  </si>
  <si>
    <t>乌鲁木齐市沙依巴克区</t>
  </si>
  <si>
    <t>乌鲁木齐市沙依巴克区8座公共立体停车库</t>
  </si>
  <si>
    <t>新建8座公共立体停车库，预计建设车位5200余个2020年建设完成2座公共立体停车库，2021年建设完成2座公共立体停车库，2022年完成4座公共立体停车库</t>
  </si>
  <si>
    <t>乌鲁木齐市沙依巴克区国有资产管理委员会办公室</t>
  </si>
  <si>
    <t>2020-5</t>
  </si>
  <si>
    <t>新疆雅新投资有限公司</t>
  </si>
  <si>
    <t>P20650103-0002</t>
  </si>
  <si>
    <t>2020-650103-78-01-000278</t>
  </si>
  <si>
    <t>沙发改函［2020］1号</t>
  </si>
  <si>
    <t>县区级</t>
  </si>
  <si>
    <t>高新区（新市区）</t>
  </si>
  <si>
    <t>高新区（新市区）人民医院建设项目</t>
  </si>
  <si>
    <t>本项目项目主体包括业务综合楼一栋，建筑面积 36885 ㎡，床位 300 张，发热门诊一栋，建筑面积 1000 ㎡，门卫室一栋建筑面积 115 ㎡；拟设置人防、车库、门诊、医技、住院、肠道发热门诊及呼吸道发热门诊、值班、安检及监控等功能用房；以及室外工程、医疗专项部分、设备购置部分等。</t>
  </si>
  <si>
    <t>乌鲁木齐高新技术产业开发区（乌鲁木齐市新市区）卫生健康委员会</t>
  </si>
  <si>
    <t>乌鲁木齐高新技术产业开发区（乌鲁木齐市新市区）卫生健康委员会、新疆城建（集团）股份有限公司</t>
  </si>
  <si>
    <t>P20650104-0041</t>
  </si>
  <si>
    <t>2020-650104-84-01-050488</t>
  </si>
  <si>
    <t>乌高（新）发改函【2020】374号</t>
  </si>
  <si>
    <t>水磨沟区</t>
  </si>
  <si>
    <t>水磨沟区人民医院应急医疗、传染病病区基础设施、设备设施改造项目</t>
  </si>
  <si>
    <t>1.建设县级二级甲等综合性医院，项目占地34340㎡ ，其中地上面积为23400㎡，地下面积为10600㎡，发热门诊185㎡，结核门诊174㎡ 肠道门诊195㎡，门急诊374㎡，床位数300张(预留传染病病区40张床位)，改造一号立井社区卫生服务中心，中心面积为2025.52㎡，在此建设基础上，为做好平战结合，提升传染病综合救治、紧急医疗救援能力，拟将水磨沟区人民医院门诊、急诊、住院部、医技科室、传染病病区等基础设施、设备设施进行改造。
2.购置医疗设备（负压病房、负压救护车、螺旋CT、数字简   影、呼吸机、心电监护仪、人工心肺复苏机、信息化系统建设等设备设施，医疗设备参照《综合医院医疗器械装备标准》及《医疗机构基本标准》进行购置</t>
  </si>
  <si>
    <t>乌鲁木齐市水磨沟区人民医院</t>
  </si>
  <si>
    <t>2020-07</t>
  </si>
  <si>
    <t>乌鲁木齐市水磨沟区卫生健康委员会</t>
  </si>
  <si>
    <t>P20650105-0006</t>
  </si>
  <si>
    <t>2020-650105-84-01-011513</t>
  </si>
  <si>
    <t>水发改函〔2020〕28号</t>
  </si>
  <si>
    <t>乌鲁木齐市达坂城区</t>
  </si>
  <si>
    <t>乌鲁木齐市达坂城区盐湖片区污水收集管网工程</t>
  </si>
  <si>
    <t>新建污水收集管网22.11km,其中管径DN200-400，L=9.31km,管径DN200-300，L=12.8km;新建一体化加压泵站3座，并配套附属设施等。</t>
  </si>
  <si>
    <t>达坂城区盐湖片区管委会</t>
  </si>
  <si>
    <t>2020-10</t>
  </si>
  <si>
    <t>乌鲁木齐市达坂城区盐湖片区管理委员会</t>
  </si>
  <si>
    <t>乌鲁木齐市达坂城区人民政府</t>
  </si>
  <si>
    <t>P19650107-0035</t>
  </si>
  <si>
    <t>2019-650107-78-01-008719</t>
  </si>
  <si>
    <t>乌发改函〔2019〕308号</t>
  </si>
  <si>
    <t>乌鲁木齐市达坂城区阿克苏乡社区养老服务机构建设项目</t>
  </si>
  <si>
    <t>在阿克苏乡范围内新建四个900平方米的社区养老服务机构，内含食堂、活动室、保健室、医务室、宿舍，室外配套及室内装修、家具等。</t>
  </si>
  <si>
    <t>乌鲁木齐市达坂城区阿克苏乡人民政府</t>
  </si>
  <si>
    <t>新疆维吾尔自治区乌鲁木齐市达坂城区阿克苏乡人民政府</t>
  </si>
  <si>
    <t>P20650107-0020</t>
  </si>
  <si>
    <t>2020-650107-85-01-027044</t>
  </si>
  <si>
    <t>达发改函〔2020〕113号</t>
  </si>
  <si>
    <t>乌鲁木齐市米东区</t>
  </si>
  <si>
    <t>乌鲁木齐市米东区供水管网及配套设施完善工程项目</t>
  </si>
  <si>
    <t>（1）供水管线
建设配水管网总长227.551km，其中DN400球磨铸铁管长3.723km，DN300球磨铸铁管长12.029km，DN250球磨铸铁管长3.561km，DN200球磨铸铁管长1.418km，De160~75的PE管长206.82km。
配套附属建筑物闸阀井692座，水表井2568座，排气井138座，排水井57座，减压井7座，消防井100座，沥青路面破坏及恢复5.5万m2。
（2）未改造村庄进行水表更新和水源地改造
对未改造村庄进行水表井更新改造，改造水表井932座，安装智能插卡水表3278块。
水源改造2处，羊毛工镇牛庄子水厂机井更新1眼，井深320m，配套附属井室、变配电设备等；长山子镇马场湖机井更新1眼，井深220m，配套附属井室、变配电设备等。
对现有7处水源地进行保护，水源地分别为古牧地镇西工水厂、三道坝镇天生沟水厂、大庄子水厂，羊毛工镇牛庄子水厂、长山子镇第一水厂、第二水厂、下梁头水厂，新建钢制围栏6375m，水源保护区界标35个，水源地宣传牌7个，道路警示牌19个，水源地危险化学物品运输车辆禁止通行警示牌17个。
（3）玉希布早村饮水工程供水管道22118m，其中，峡门子居民点管道长度6950m，管径De110-75mm；柏杨河一队、涝坝河居民点管道长度10684m，管径De110-75mm；货郎峡居民点管道长度4484m，管径De110-75mm。闸阀井11座，水表井30座，排气井15座、排泥井16座、取水点69个、减压阀井（含设备）4座、破除并恢复路面700m2。</t>
  </si>
  <si>
    <t>乌鲁木齐市米东区水务局</t>
  </si>
  <si>
    <t>新疆潜龙管道安装有限责任公司</t>
  </si>
  <si>
    <t>P20650109-0045</t>
  </si>
  <si>
    <t xml:space="preserve">2020-650109-76-01-017985 </t>
  </si>
  <si>
    <t>米发改字〔2020〕152号</t>
  </si>
  <si>
    <t>乌鲁木齐市第八幼儿园建设项目</t>
  </si>
  <si>
    <t>办学规模：规划办学规模为 12 个教学班（大班、中班、小班各 4 个班），最多可容纳 360 名幼儿入园。
本项目包括一栋新建幼儿园，一栋新建值班室及室外配套工程，总建筑面积：5369.81 ㎡，其中幼儿园总建筑面积：5299.09 ㎡，地上 3 层，局部地下 1 层，值班室总建筑面积：70.72 ㎡，地上 1 层。室外配套工程包括室外绿化约 2348 ㎡，道路及地面硬化约 2158 ㎡，围墙工程约 328m；室外管网及一座 500m³地下消防水池。</t>
  </si>
  <si>
    <t>米东区教育局</t>
  </si>
  <si>
    <t>2021年-3月</t>
  </si>
  <si>
    <t>2022年-2月</t>
  </si>
  <si>
    <t>乌鲁木齐市米东区教育局</t>
  </si>
  <si>
    <t>P20650109-0049</t>
  </si>
  <si>
    <t>2020-650109-83-01-049964</t>
  </si>
  <si>
    <t>米发改字〔2020〕477号</t>
  </si>
  <si>
    <t>甘泉堡天银纺织园配套路网建设项目</t>
  </si>
  <si>
    <t>一号路东延和二十八号路南延路约4.5公里道路及配套DN800供水管线、DN300中水管线、DN400雨水管线等；二十三号路约5公里道路及配套DN600供水管线、DN400-DN500排水管线、DN300供热管线、DN400中水管线、DN300-DN500雨水管线等；三十号路约2.8公里道路及配套DN600供水管线、DN500-DN800排水管线、DN300中水管线、DN300-DN800雨水管线等。</t>
  </si>
  <si>
    <t>甘泉堡经济技术开发区（工业区）规划建设管理局</t>
  </si>
  <si>
    <t>甘泉堡经济技术开发区（工业区）规划技术服务中心</t>
  </si>
  <si>
    <t>P20650100-0019</t>
  </si>
  <si>
    <t>2020-650108-78-01-049147</t>
  </si>
  <si>
    <t>乌甘生态产业审〔2020〕44号</t>
  </si>
  <si>
    <t>甘泉堡天银纺织园配套污水处理厂</t>
  </si>
  <si>
    <t>建设日处理15万立方米污水厂一座，内容包括粗格栅进水泵房、细格栅站、曝气沉砂池、调节事故池、沉淀池、水解池、生物池、深度处理提升泵池、高效沉淀池、臭氧发生间、高级催化氧化间、清水池及吧室计量槽、污泥浓缩池、污泥脱水机房、加药间、活性炭投加间、取水泵房、综合楼、职工倒班宿舍、食堂热水间等。</t>
  </si>
  <si>
    <t>新疆德润经济建设发展有限公司</t>
  </si>
  <si>
    <t>P21650100-0005</t>
  </si>
  <si>
    <t>2101-650108-99-05-809210</t>
  </si>
  <si>
    <t>乌甘生态产业审〔2021〕2号</t>
  </si>
  <si>
    <t>甘泉堡天银纺织园配套基础设施建设项目</t>
  </si>
  <si>
    <t>甘泉堡天银纺织园项目配套六号路DN400给水管线约5500米；甘泉堡大道（红柳村路口处）沿六号路长约13800米路灯照明；甘泉堡天银纺织园项目配套六号路10KVA供电供电约2330米（含10KV含630KVA变压器一台）；甘泉堡天银纺织园（一期）项目一期污水提升至南区污水处理厂长约6500米（含污水提升泵站一座）。</t>
  </si>
  <si>
    <t>P20650100-0020</t>
  </si>
  <si>
    <t>2020-650108-48-01-052667</t>
  </si>
  <si>
    <t>乌甘生态产业审〔2020〕51号</t>
  </si>
  <si>
    <t>乌鲁木齐经济技术开发区（头屯河区）</t>
  </si>
  <si>
    <t>乌鲁木齐经济技术开发区（头屯河区）金融城综合立体智能停车库建设项目</t>
  </si>
  <si>
    <t>该项目位于乌鲁木齐经济技术开发区（头屯河区）二期金融城，用地面积7401平方米，拟建综合立体停车库，停车位约580个。</t>
  </si>
  <si>
    <t>乌鲁木齐市经济技术开发区（头屯河区）城市管理局</t>
  </si>
  <si>
    <t>2021-08</t>
  </si>
  <si>
    <t>2022-07</t>
  </si>
  <si>
    <t>新疆维泰开发建设（集团）股份有限公司</t>
  </si>
  <si>
    <t>P20650106-0086</t>
  </si>
  <si>
    <t>2020-650106-78-01-020000</t>
  </si>
  <si>
    <t>乌经开发改【2020】451号</t>
  </si>
  <si>
    <t>650106</t>
  </si>
  <si>
    <t>乌鲁木齐经济技术开发区（头屯河区）第二人民医院应急医疗救治项目</t>
  </si>
  <si>
    <t xml:space="preserve">⑴发热门诊传染病区改造项目，将原有5号楼改造为发热门诊，按发热门诊设置规范要求配置；⑵购置医疗设备项目；⑶医院零星维修改造项目，包括：①医院加热站改造；②4号楼维修改造；③三供一业维修改造、高压氧舱楼维修改造；④1-3号楼维修改造及地下管网路面修复。全面提升医疗救治能力。 </t>
  </si>
  <si>
    <t>乌鲁木齐经济技术开发区（乌鲁木齐市头屯河区）卫生健康委员会</t>
  </si>
  <si>
    <t>2020-11</t>
  </si>
  <si>
    <t>2022-10</t>
  </si>
  <si>
    <t>乌鲁木齐经济技术开发区（头屯河区）第二人民医院</t>
  </si>
  <si>
    <t>P20650106-0013</t>
  </si>
  <si>
    <t>2020-650106-84-01-012362</t>
  </si>
  <si>
    <t>乌经开发改【2020】257号</t>
  </si>
  <si>
    <t>白鸟湖临港工业产业园项目</t>
  </si>
  <si>
    <t xml:space="preserve"> 项目规划用地579亩（其中一期：259.2亩，二期319.8亩），总建筑面积约85万㎡。项目主要包含智造产业标准化厂房、工业信息大数据服务中心、产业园区共享服务中心、工业技术研发综合服务中心等</t>
  </si>
  <si>
    <t>乌鲁木齐经济技术开发区（头屯河区）工业和信息化局（大数据发展局）</t>
  </si>
  <si>
    <t>2024-12</t>
  </si>
  <si>
    <t>乌鲁木齐经济技术开发区高铁枢纽综合投资（集团）有限公司</t>
  </si>
  <si>
    <t>乌鲁木齐经济技术开发区（乌鲁木齐市头屯河区）工业和信息化局（大数据发展局）</t>
  </si>
  <si>
    <t>P20650106-0017</t>
  </si>
  <si>
    <t>2020-650106-48-01-002793</t>
  </si>
  <si>
    <t>乌经开发改[2020]31号</t>
  </si>
  <si>
    <t>两部委未通过，分别两张通过
发改委名称：乌鲁木齐白鸟湖片区临港工业产业园项目</t>
  </si>
  <si>
    <t>丝绸之路经济带新疆国际纺织品服装园区服务中心项目</t>
  </si>
  <si>
    <t>项目总用地面积：约25218.8㎡，建设总面积约41972.845㎡，其中地上建筑面积：26621.815㎡，地下建筑面积：15351.03㎡，建筑层数为地下一层，地上三层；主要建设内容包括园区管理、政务服务、产业对接交流、物业服务等公共服务设施。</t>
  </si>
  <si>
    <t>乌鲁木齐经济技术开发区（头屯河区）工业和信息化局（大数据局）</t>
  </si>
  <si>
    <t>2020-05</t>
  </si>
  <si>
    <t>乌鲁木齐国际纺服中心投资开发有限公司</t>
  </si>
  <si>
    <t>P20650106-0008</t>
  </si>
  <si>
    <t>2020-650106-47-01-002613</t>
  </si>
  <si>
    <t>乌经开发改 〔2020〕60号</t>
  </si>
  <si>
    <t>10月申报保留</t>
  </si>
  <si>
    <t>乌鲁木齐国际纺织品服装商贸中心配套智能仓储项目</t>
  </si>
  <si>
    <t>总用地面积71557.3㎡，总建筑面积为31145㎡，北五路将用地分为东西两个地块，西地块为A地块，总用地面积为30165.82㎡，总建筑面积为11971.94㎡，东地块为B地块，总用地面积为41391.48㎡，总建筑面积为19172.69㎡，建筑结构为框架结构。主要建设内容为：智能仓库及配套附属设施</t>
  </si>
  <si>
    <t>2020-04</t>
  </si>
  <si>
    <t>P20650106-0011</t>
  </si>
  <si>
    <t>2020-650106-47-01-002611</t>
  </si>
  <si>
    <t>乌经开发改 〔2020〕77号</t>
  </si>
  <si>
    <t>克拉玛依市小计</t>
  </si>
  <si>
    <t>克拉玛依市</t>
  </si>
  <si>
    <t>独山子区</t>
  </si>
  <si>
    <t>克拉玛依市独山子区老年养护院改扩建项目</t>
  </si>
  <si>
    <t>新建6800平方米养老服务楼，地上四层、地下一层，框架结构，养护院阳光房约200平方米，活动室约200平方米，共设置床位220张，康复理疗设备及相关室外配套设施。</t>
  </si>
  <si>
    <t>克拉玛依市独山子区民政局</t>
  </si>
  <si>
    <t>克拉玛依市独山子区天鼎投资集团有限责任公司</t>
  </si>
  <si>
    <t>P19650202-0046</t>
  </si>
  <si>
    <t>2020-650202-85-01-048971</t>
  </si>
  <si>
    <t>独发改发〔2019〕10号</t>
  </si>
  <si>
    <t>县级</t>
  </si>
  <si>
    <t>克拉玛依市独山子区独库旅游集散中心及配套基础设施建设项目</t>
  </si>
  <si>
    <t>项目位于独库公路零起点处，占地约28万平方米，建筑面积约5万平米。新建游客集散中心、会服餐饮中心、道路、露营、休憩、停车、补给多种功能的户外基础设施，新建生态停车场、公共厕所、应急救援等配套设施。</t>
  </si>
  <si>
    <t>克拉玛依市独山子区文化体育广播电视和旅游局</t>
  </si>
  <si>
    <t>P20650202-0030</t>
  </si>
  <si>
    <t>2020-650202-90-01-048968</t>
  </si>
  <si>
    <t>独发改发〔2020〕186号</t>
  </si>
  <si>
    <t>克拉玛依区</t>
  </si>
  <si>
    <t>克拉玛依城区大型车辆停车场</t>
  </si>
  <si>
    <t>占地面积约49000平方米，用于暖车库及其他大型车辆停放，建设内容包括场地、照明、监控系统、电力系统等系统配套及附属设施建设。项目建成后，收入来源主要为车库租金。</t>
  </si>
  <si>
    <t>克拉玛依市克拉玛依区城市管理局</t>
  </si>
  <si>
    <t>P20650203-0016</t>
  </si>
  <si>
    <t>2019-650203-78-01-022277</t>
  </si>
  <si>
    <t>克区发改发〔2019〕139号</t>
  </si>
  <si>
    <t>克拉玛依数字经济产业园区企业科研孵化基地</t>
  </si>
  <si>
    <t>1.基地土地平整工程:完成基地41.58公顷建设用地的场地平整及竖向处理工作,具备净地出让条件；2.基地道路及配套系统工程:完成基地范围内主要道路及配套市政公用供应系统的建设;道路3条，天际路长375米，红线20米；瑞云路长492米，红线30米；天河路长352米，红线30米；配套建设供水、排水、供电、通讯、供热、燃气等系统工程；3.标准化厂房建设工程:完成基地4栋标准化厂房的建设,总建筑面积31781.27平方米；建设内容主要包括厂房(含主要建筑设备)、周边场地及配套管理服务设施等。</t>
  </si>
  <si>
    <t>克拉玛依市克拉玛依区工业和信息化局</t>
  </si>
  <si>
    <t>P20650203-0018</t>
  </si>
  <si>
    <t>2019-650203-75-01-020547</t>
  </si>
  <si>
    <t>克区发改发〔2019〕130号</t>
  </si>
  <si>
    <t>克拉玛依数字经济产业园区企业科研孵化基地项目二期</t>
  </si>
  <si>
    <t>基地土地平整工程：完成基地52公顷建设用地的场地平整及竖向处理工作，具备净地出让条件；（2）基地道路及配套系统工程：完成基地范围内4条道路及配套市政公用供应系统的建设，配套建设供水、排水、供电、通讯、供热、燃气等系统工程；天际路长228米，红线宽20米、天河路长238米，红线宽30米、瑞云路长455米，红线宽30米、纬四路长600米，红线宽40米。（3）建设工程：完成基地4栋科研基地建设，建筑规模12000平方米；建设内容主要包括建筑（含主要建筑设备）、周边场地及配套管理服务设施等。</t>
  </si>
  <si>
    <t>P20650203-0011</t>
  </si>
  <si>
    <t>2020-650203-70-01-037315</t>
  </si>
  <si>
    <t>克区发改发〔2020〕251号</t>
  </si>
  <si>
    <t>克拉玛依市火车站南片区物流园基础设施工程</t>
  </si>
  <si>
    <t>总占地面积467000㎡，项目包含150000㎡仓库、3个地面公共停车场，总占地82000㎡，车位3280个，及配套建设工程道路红线宽度均为28m，道路总长16.293km，完成系统管线设施配套等相关工程。</t>
  </si>
  <si>
    <t>克拉玛依市克拉玛依区住房和城乡建设局</t>
  </si>
  <si>
    <t>P20650203-0010</t>
  </si>
  <si>
    <t>2020-650203-48-01-036370</t>
  </si>
  <si>
    <t>克区发改发〔2020〕15号</t>
  </si>
  <si>
    <t>克拉玛依国家农业科技园区基础设施配套工程</t>
  </si>
  <si>
    <t>克拉玛依市产业加工区内部12条道路及配套设施建设，道路总长度约23千米。其中横向道路五条包括蓝天大道辅道、一号路、二号路、三号路、蓝天二路、蓝天四路；纵向道路五条包括六号路、创业二路、创业三路、创业四路、七号路、创业大道。建设内容为12条道路及给水、排水、消防、供电、通信等系统配套设施等，道路总长度约23千米，给水系统约16.3千米、绿化水系统约15.5千米、消火栓约996个、排水系统约9.7千米、架空线路约14.4千米及约15.6千米通信管线等。</t>
  </si>
  <si>
    <t>克拉玛依市克拉玛依区人民政府古海街道办事处</t>
  </si>
  <si>
    <t>P19650203-0025</t>
  </si>
  <si>
    <t>2019-650203-05-01-023303</t>
  </si>
  <si>
    <t>克区发改发〔2019〕145号</t>
  </si>
  <si>
    <t>克拉玛依区人力资源服务产业园区建设工程</t>
  </si>
  <si>
    <t>总建筑面积约92000平方米，总占地面积约40000平方米，包括：招聘展厅、双创孵化基地、实训基地、残疾人就业服务中心、技术培训中心及管理用房、配套及辅助设施建筑、地下人防工程等；</t>
  </si>
  <si>
    <t>克拉玛依市克拉玛依区人力资源社会保障局</t>
  </si>
  <si>
    <t>P20650203-0019</t>
  </si>
  <si>
    <t>2020-650203-94-01-051119</t>
  </si>
  <si>
    <t>克区发改发〔2020〕19号</t>
  </si>
  <si>
    <t>白碱滩区</t>
  </si>
  <si>
    <t>克拉玛依市天然气储气设施建设项目</t>
  </si>
  <si>
    <t>一期：新建一套5万方/天LNG液化装置（包含BOG回收装置）、一座1万水立方LNG液态储罐及一套100万方/天LNG气化装置、10公里原料气管线及20公里外输气管线；
二期：新建一套10万方/天LNG液化装置（包含BOG回收装置）、一座1万水立方LNG液态储罐及一套100万方/天LNG气化装置。</t>
  </si>
  <si>
    <t>克拉玛依市白碱滩区（克拉玛依高新技术产业开发区）住房和建设局</t>
  </si>
  <si>
    <t>克拉玛依市住房和城乡建设局</t>
  </si>
  <si>
    <t>P21650204-0002</t>
  </si>
  <si>
    <t>2102-650204-04-01-124379</t>
  </si>
  <si>
    <t>克白（高）发改发〔2021〕6号</t>
  </si>
  <si>
    <t>乌尔禾区</t>
  </si>
  <si>
    <t>乌尔禾增量配电网基础设施建设项目</t>
  </si>
  <si>
    <t>改造10千米来就线路，新建35kv变电站、安装环网柜及配套智能化电力系统一体化建设。</t>
  </si>
  <si>
    <t>克拉玛依市乌尔禾区住房和城乡建设局</t>
  </si>
  <si>
    <t>P20650205-0002</t>
  </si>
  <si>
    <t>2020-650205-44-01-010539</t>
  </si>
  <si>
    <t>克乌发改发〔2020〕7号</t>
  </si>
  <si>
    <t>克拉玛依市乌尔禾区白杨河旅游产业基础设施建设项目</t>
  </si>
  <si>
    <t>开发白杨河大峡谷景区，与世界魔鬼城形成相辅相成、资源互补的旅游产品，与世界魔鬼城衔接为一体式旅游观光景区，建设内容包括景区旅游配套设施，景区游乐活动场地，景区道路交通基础设施及白杨河城区延伸段。</t>
  </si>
  <si>
    <t>克拉玛依市乌尔禾区文化体育广播电视和旅游局</t>
  </si>
  <si>
    <t>P19650205-0009</t>
  </si>
  <si>
    <t>2019-650205-90-01-027185</t>
  </si>
  <si>
    <t>克乌发改发〔2019〕56号</t>
  </si>
  <si>
    <t>吐鲁番市小计</t>
  </si>
  <si>
    <t>吐鲁番市</t>
  </si>
  <si>
    <t>高昌区</t>
  </si>
  <si>
    <t>吐鲁番市高昌区城市配电网二期工程</t>
  </si>
  <si>
    <t>新建市政工程配套附属设施，110KV电缆管网长约5千米、及110KV变压器等其他附属配套设施。</t>
  </si>
  <si>
    <t>吐鲁番市高昌区住房和城乡建设局</t>
  </si>
  <si>
    <t>2020-10-20</t>
  </si>
  <si>
    <t>P20650402-0040</t>
  </si>
  <si>
    <t>2101-650402-17-01-679138</t>
  </si>
  <si>
    <t>高区发改项目〔2020〕143号</t>
  </si>
  <si>
    <t>吐鲁番经济开发区南部矿区基础设施建设项目</t>
  </si>
  <si>
    <t>主要建设南部矿区路网、电网、供水建设，线路长度221.5公里。新建清水池一座，铺设管线长度约100公里；生产用水铺设φPE200供水管线至南部各矿区，铺设管线长度约40公里，日供水能力约3000立方米/天。</t>
  </si>
  <si>
    <t>吐鲁番经济开发区管理委员会</t>
  </si>
  <si>
    <t>P20650402-0098</t>
  </si>
  <si>
    <t>2102-650402-18-01-884626</t>
  </si>
  <si>
    <t>高区发改项目〔2020〕138号</t>
  </si>
  <si>
    <t>吐鲁番市高昌区绿洲路北侧片区棚户区改造项目</t>
  </si>
  <si>
    <t>实物安置房屋1000套。</t>
  </si>
  <si>
    <t>2020-04-15</t>
  </si>
  <si>
    <t>P20650402-0015</t>
  </si>
  <si>
    <t>2020-650402-47-01-031730</t>
  </si>
  <si>
    <t>高区发改项目〔2020〕34号</t>
  </si>
  <si>
    <t>吐鲁番市高昌区城镇自来水厂扩建及配套管网建设项目</t>
  </si>
  <si>
    <t>改扩建自来水厂2座，新建及改扩建供水管网27.6千米。</t>
  </si>
  <si>
    <t>2019</t>
  </si>
  <si>
    <t>2019-10-15</t>
  </si>
  <si>
    <t>吐鲁番市万泉水务有限公司</t>
  </si>
  <si>
    <t>P19650402-0006</t>
  </si>
  <si>
    <t>2019-650402-76-01-020934</t>
  </si>
  <si>
    <t>高区发改项目〔2019〕90号</t>
  </si>
  <si>
    <t>吐鲁番经济开发区临空产业园之园区基础设施建设项目</t>
  </si>
  <si>
    <t>新建道路49.8公里，综合管沟4.5公里。其中核心区道路8.8公里、综合管沟4.5公里；协调服务区道路41公里。同时完善相关供热工程、强弱电工程、供排水、环卫设施及核心区通道接通等配套工程。</t>
  </si>
  <si>
    <t>2020-08-29</t>
  </si>
  <si>
    <t>P20650402-0017</t>
  </si>
  <si>
    <t>2020-650402-78-01-036355</t>
  </si>
  <si>
    <t>高区发改项目〔2020〕109</t>
  </si>
  <si>
    <t>吐鲁番市高昌区尚雅二期棚户区改造项目</t>
  </si>
  <si>
    <t>总建筑面积14.47万平方米，其中10万平方米用于安置（可完成877套棚改任务）</t>
  </si>
  <si>
    <t>2020-10-25</t>
  </si>
  <si>
    <t>P20650402-0041</t>
  </si>
  <si>
    <t>2102-650402-04-01-404837</t>
  </si>
  <si>
    <t>高区发改项目〔2020〕144号</t>
  </si>
  <si>
    <t>吐鲁番市高昌区书香水岸棚户区改造项目</t>
  </si>
  <si>
    <t>总建筑面积15.71万平方米，其中9.54万平方米用于安置（可完成772套）</t>
  </si>
  <si>
    <t>2020-10-22</t>
  </si>
  <si>
    <t>P20650402-0042</t>
  </si>
  <si>
    <t>2102-650402-04-01-529456</t>
  </si>
  <si>
    <t>高区发改项目〔2020〕145号</t>
  </si>
  <si>
    <t>高昌区生活垃圾及餐厨废弃物资源化利用项目</t>
  </si>
  <si>
    <t>1、生活垃圾一体化：日收集转运能力为300t/d，（1）分类收集系统包含新建地埋垃圾分类收集设施50座，每座52㎡；及转运设施；2、餐厨废弃物资源化利用：日处理规模为60吨/天，采用“机械分拣一制工业油脂-厌氧发酵产沼气”工艺，主要建设处理生产线，生产车间，收运系统及配套公用设施。服务范围:18.5平方公里，人口28.6万人，新增处理能力
600吨/天</t>
  </si>
  <si>
    <t xml:space="preserve">吐鲁番市高昌区环境卫生管理局
</t>
  </si>
  <si>
    <t>P20650402-0093</t>
  </si>
  <si>
    <t>2102-650402-04-02-792257</t>
  </si>
  <si>
    <t>高区发改项目〔2021〕6号</t>
  </si>
  <si>
    <t>吐鲁番市高昌区生态智能停车场建设项目</t>
  </si>
  <si>
    <t>新增停车位 1500个</t>
  </si>
  <si>
    <t>P20650402-0095</t>
  </si>
  <si>
    <t>2102-650402-17-01-933022</t>
  </si>
  <si>
    <t>高区发改项目〔2021〕4号</t>
  </si>
  <si>
    <t>鄯善县</t>
  </si>
  <si>
    <t>鄯善县煤炭产业区配套供水管网工程</t>
  </si>
  <si>
    <t>新建160公里输水管线、4座提升泵站及配套电力、计量等相关设施。</t>
  </si>
  <si>
    <t>鄯善县国有资产监督管理委员会</t>
  </si>
  <si>
    <t>2021-03-01</t>
  </si>
  <si>
    <t>2022-12-01</t>
  </si>
  <si>
    <t>1204国有资产监管部门</t>
  </si>
  <si>
    <t>P19650421-0091</t>
  </si>
  <si>
    <t>2019-650421-46-01-021040</t>
  </si>
  <si>
    <t>鄯政发改【2019】151号</t>
  </si>
  <si>
    <t>鄯善县供水管网信息化建设项目</t>
  </si>
  <si>
    <t>改造供水管网9.985公里，安装水管管网监控、电动调节流量控制、压力远传检测、液位远传监控、安防监控等。</t>
  </si>
  <si>
    <t>鄯善县永盛投资建设有限公司</t>
  </si>
  <si>
    <t>P20650421-0055</t>
  </si>
  <si>
    <t>2020-650421-46-01-051131</t>
  </si>
  <si>
    <t>鄯政发改【2020】167号（变更函：鄯政发改函【2021】5号）</t>
  </si>
  <si>
    <t>托克逊县</t>
  </si>
  <si>
    <t>吐鲁番市托克逊县污水处理厂提标改造工程</t>
  </si>
  <si>
    <t>1、新建污水处理厂二级处理工艺一套，规模8300m³/d，使现状污水处理规模达到20000m³/d。2、新建污水处理厂深度处理工艺一套12000m³/d，使污水处理厂深度处理规模达到20000m³/d</t>
  </si>
  <si>
    <t>托克逊县住房和城乡建设局</t>
  </si>
  <si>
    <t>托克逊县供排水公司</t>
  </si>
  <si>
    <t>P20650422-0002</t>
  </si>
  <si>
    <t>2020-650422-78-01-006427</t>
  </si>
  <si>
    <t>吐市发改产环（2020）83号</t>
  </si>
  <si>
    <t>吐鲁番市托克逊县2020年城南片区棚户区（城中村）改造建设项目</t>
  </si>
  <si>
    <t>改造667套，改造面积约13.5万平方米；线路、管网迁移，垃圾清运等；新建安置房面积约7.0万平方米。</t>
  </si>
  <si>
    <t>10棚户区改造</t>
  </si>
  <si>
    <t>P19650422-0005</t>
  </si>
  <si>
    <t>2019-650422-47-01-021418</t>
  </si>
  <si>
    <t>托发改项（2019）75号</t>
  </si>
  <si>
    <t>哈密市小计</t>
  </si>
  <si>
    <t>哈密市</t>
  </si>
  <si>
    <t>哈密市本级</t>
  </si>
  <si>
    <t>S519梧桐大泉-沙泉子高速公路连接线建设项目</t>
  </si>
  <si>
    <t>项目全长约80.117公里，采用双向4车道高速公路标准，设计速度120km/m,路基宽度27米。</t>
  </si>
  <si>
    <t>哈密市交通局</t>
  </si>
  <si>
    <t>P20650500-0097</t>
  </si>
  <si>
    <t>2020-650500-54-01-021172</t>
  </si>
  <si>
    <t>新发改批复〔2020〕66号</t>
  </si>
  <si>
    <t xml:space="preserve">名称不一致：两部委未通过，分别两张通过
原：S519梧桐大泉-沙泉子公路连接线建设项目
</t>
  </si>
  <si>
    <t>S238线汉水泉至下涝坝公路建设项目</t>
  </si>
  <si>
    <t>建设里程121公里，二级公路，路基宽度12米，路面宽度9米。</t>
  </si>
  <si>
    <t>P20650500-0078</t>
  </si>
  <si>
    <t>2018-652222-54-01-000910</t>
  </si>
  <si>
    <t>哈市发改交通〔2017〕9号</t>
  </si>
  <si>
    <t>名称不一致：两部委未通过，分别两张通过
原：S238线汉水泉-下涝坝公路建设项目</t>
  </si>
  <si>
    <t>哈密市污水处理厂扩建及配套管网工程</t>
  </si>
  <si>
    <t>新建日处理5万立方米污水处理厂。新建预处理系统、沉淀调节池、A²O处理系统、二沉池、污泥脱水、消毒处理、电力自动控制系统等处理设施</t>
  </si>
  <si>
    <t>哈密市住房和城乡建设局</t>
  </si>
  <si>
    <t>P20650500-0072</t>
  </si>
  <si>
    <t>2020-650500-46-01-050631</t>
  </si>
  <si>
    <t>哈市发改环资[2020]49号</t>
  </si>
  <si>
    <t>伊州区</t>
  </si>
  <si>
    <t>哈密市伊州区城东片区棚户区改造建设项目</t>
  </si>
  <si>
    <t>在人民路、中华路、中阿牙路、向阳东路东延等区域实施棚户区改造1654套及配套设施建设</t>
  </si>
  <si>
    <t>哈密市伊州区住房和城乡建设局</t>
  </si>
  <si>
    <t>2年</t>
  </si>
  <si>
    <t>P20650502-0087</t>
  </si>
  <si>
    <t>2020-650500-47-01-032898</t>
  </si>
  <si>
    <t>伊区发改城建【2020】164号</t>
  </si>
  <si>
    <t>650502</t>
  </si>
  <si>
    <t>伊州区一级热网（华电至恒信）并网建设项目</t>
  </si>
  <si>
    <t>新建供热一级管网（DN1000)12.66公里及相关附属设施。</t>
  </si>
  <si>
    <t>伊州区住房和城乡建设局</t>
  </si>
  <si>
    <t>2021年4月</t>
  </si>
  <si>
    <t>2023年9月</t>
  </si>
  <si>
    <t>P20650502-0103</t>
  </si>
  <si>
    <t>2020-650500-44-01-050858</t>
  </si>
  <si>
    <t>无需</t>
  </si>
  <si>
    <t>伊区发改投[2020]31号</t>
  </si>
  <si>
    <t>6488.49</t>
  </si>
  <si>
    <t>3518.77</t>
  </si>
  <si>
    <t>91.08</t>
  </si>
  <si>
    <t>3427.69</t>
  </si>
  <si>
    <t>1.92</t>
  </si>
  <si>
    <t>345</t>
  </si>
  <si>
    <t>2021年哈密高新技术产业开发区园区基础设施建设项目</t>
  </si>
  <si>
    <t xml:space="preserve">项目新建道路12.9公里，供水管网10.9公里，排水管网9.8公里，中水管网8.8公里，供热管网1.8公里。其中：
南部循环经济产业园新建道路10公里，供水管网7.8公里，排水管网6.7公里，中水管网8.7公里，供热管网1.8公里。
北部新兴产业园新建道路2.9公里，供水管网3.1公里，排水管网3.1公里。
</t>
  </si>
  <si>
    <t>哈密高新技术产业开发区管理委员会</t>
  </si>
  <si>
    <t>7个月</t>
  </si>
  <si>
    <t>哈密市伊州区人民政府</t>
  </si>
  <si>
    <t xml:space="preserve"> P20650502-0105 </t>
  </si>
  <si>
    <t>2020-650500-78-01-050748</t>
  </si>
  <si>
    <t>伊区发改工业【2021】5号</t>
  </si>
  <si>
    <t>发改委项目名称：2021年哈密高新技术产业开发区园区基础设施项目</t>
  </si>
  <si>
    <t>伊州区星星峡应急医疗救治站建设项目</t>
  </si>
  <si>
    <t>新建300平方米的星星峡应急医疗救治站，并配备3辆急救车和急救设备。</t>
  </si>
  <si>
    <t>哈密市伊州区卫生健康委员会</t>
  </si>
  <si>
    <t>1年</t>
  </si>
  <si>
    <t>2021年5月</t>
  </si>
  <si>
    <t>2022年4月</t>
  </si>
  <si>
    <t>伊州区卫生健康委员会</t>
  </si>
  <si>
    <t>哈密市卫生健康委员会</t>
  </si>
  <si>
    <t>P20650502-0093</t>
  </si>
  <si>
    <t>2020-650500-84-01-050486</t>
  </si>
  <si>
    <t xml:space="preserve">否 </t>
  </si>
  <si>
    <t>伊区发改社会【2020】147号</t>
  </si>
  <si>
    <t>22560.75</t>
  </si>
  <si>
    <t>15353.4</t>
  </si>
  <si>
    <t>巴里坤县</t>
  </si>
  <si>
    <t>巴里坤县汉城南北街市政管网及配套基础设施建设项目</t>
  </si>
  <si>
    <t>改造汉城南北街市政管网及供电线路迁改入地1千米。</t>
  </si>
  <si>
    <t>巴里坤县住建局</t>
  </si>
  <si>
    <t>巴里坤县住房和城乡建设局</t>
  </si>
  <si>
    <t>P20650521-0099</t>
  </si>
  <si>
    <t>2020-650521-78-01-049436</t>
  </si>
  <si>
    <t>巴发改基础[2020]239号</t>
  </si>
  <si>
    <t>巴里坤县农业产业园调水工程</t>
  </si>
  <si>
    <t>本工程等别为Ⅴ等，规模为小（2）型，主要建筑物为5级，次要建筑物及管道附属构筑物级别为5级，主要建设内容：新建输水管线18.4km（钢管D273,钢管D108），新建加压泵站2座，增设一体化净水设备2台，水处理能力3600m3/天。配套建设管道沿线各类附属建筑物。</t>
  </si>
  <si>
    <t>巴里坤县水利局</t>
  </si>
  <si>
    <t>P20650521-0087</t>
  </si>
  <si>
    <t>2020-650521-76-01-047705</t>
  </si>
  <si>
    <t>巴发改基础[2020]240号</t>
  </si>
  <si>
    <t>巴里坤县循环经济产业园区供水工程项目</t>
  </si>
  <si>
    <t>新建供水管网10千米及配套设施。</t>
  </si>
  <si>
    <t>巴里坤县三塘湖工业园区管理委员会</t>
  </si>
  <si>
    <t>802产业园区基础设施</t>
  </si>
  <si>
    <t>P20650521-0097</t>
  </si>
  <si>
    <t>2020-650521-92-01-049464</t>
  </si>
  <si>
    <t xml:space="preserve">是 </t>
  </si>
  <si>
    <t>巴发改基础[2020]243号</t>
  </si>
  <si>
    <t>伊吾县</t>
  </si>
  <si>
    <t>哈密市伊吾县峡沟水库提质增效项目</t>
  </si>
  <si>
    <t>清淤149.73万立方米，增加水量149.73万立方米，用于工业供水，维修闸门及起吊设备等。</t>
  </si>
  <si>
    <t>伊吾县水利局</t>
  </si>
  <si>
    <t>P20650522-0016</t>
  </si>
  <si>
    <t>2020-650522-76-01-044554</t>
  </si>
  <si>
    <t>伊发改投资〔2020〕169号</t>
  </si>
  <si>
    <t>哈密市伊吾县城乡冷链物流建设项目</t>
  </si>
  <si>
    <t>项目占地总38387.72平方米，其中：保鲜库、冷藏库各一座；综合业务用房2280平方米，配备制冷压缩机等辅助设施。</t>
  </si>
  <si>
    <t>伊吾县供销社</t>
  </si>
  <si>
    <t>伊吾县商务科技和工业信息化局</t>
  </si>
  <si>
    <t>P20650522-0013</t>
  </si>
  <si>
    <t>2020-650522-59-01-024378</t>
  </si>
  <si>
    <t>伊发改投资〔2020〕107号</t>
  </si>
  <si>
    <t>昌吉州小计</t>
  </si>
  <si>
    <t>昌吉回族自治州</t>
  </si>
  <si>
    <t>州本级</t>
  </si>
  <si>
    <t>昌吉州人民医院传染病分院（二期）</t>
  </si>
  <si>
    <t>新建昌吉州人民医院传染病分院一座，项目分二期建设。本项目为一期建设，项目占地113.9亩（75937m2），主要建设：急诊、发热门诊楼一栋、呼吸道传染病房楼一栋、非呼吸道二栋、门诊医技楼一栋、医护宿舍一栋、行政科研楼一栋，餐厅一栋，餐厅为一层框架结构，其他建筑均为二层框架结构，总建筑面积24520m2。附属配套的门卫室、筛查室、中心配电室、锅炉房、洗消室、消防泵房等，建筑面积1480m2，消防水池500m3；项目总建筑面积26000m2。购置呼吸机、心电监护仪、全自动荧光定量PCP仪、生物安全柜、移动DR、16排CT等医疗设备及负压救护车、救护车等救治设备；同步建设建筑内给排水系统、供暖系统、供电系统、消防系统、空调系统、供氧系统、智能化系统、电梯等；同时建设室外给排水、供热、供电线路、地面硬化、绿化等配套工程。</t>
  </si>
  <si>
    <t>昌吉州人民医院</t>
  </si>
  <si>
    <t>医疗卫生管理部门</t>
  </si>
  <si>
    <t>P20652300-0018</t>
  </si>
  <si>
    <t>2020-652301-84-01-038627</t>
  </si>
  <si>
    <t>昌州发改社会[2020]18号</t>
  </si>
  <si>
    <t>准东经济开发区</t>
  </si>
  <si>
    <t>新疆准东经济技术开发区产教融合科技创新园</t>
  </si>
  <si>
    <t>准东开发区产教融合科技创新园项目规划2000亩，其中首期建设占地面积 750 亩。项目分三期建设，按照3000名学生入住的规模建设，一期规模：规划占地面积362亩，建筑面积10.2万㎡，建设内容包括：综合教学楼、实训中心、宿舍楼食堂、教师公寓、动力中心、风雨操场等消防配套附属设施。</t>
  </si>
  <si>
    <t>新疆准东经济技术开发区管委会</t>
  </si>
  <si>
    <t>准东教育投资有限公司</t>
  </si>
  <si>
    <t>准东开发区组织部</t>
  </si>
  <si>
    <t>P19652300-0015</t>
  </si>
  <si>
    <t>2019-652311-83-01-021530</t>
  </si>
  <si>
    <t>新准经发
【2019】69号</t>
  </si>
  <si>
    <t>新疆准东经济技术开发区五彩湾新城备用热源项目</t>
  </si>
  <si>
    <t>土建施工、设备购置,新建100蒸吨备用燃气锅炉一台（包括附属设施建设）。</t>
  </si>
  <si>
    <t>新疆准东金盆湾热力有限公司</t>
  </si>
  <si>
    <t>准东开发区规划建设局</t>
  </si>
  <si>
    <t>P20652300-0039</t>
  </si>
  <si>
    <t>2020-652327-78-01-005948</t>
  </si>
  <si>
    <t>新准经发【2020】149号</t>
  </si>
  <si>
    <t>玛纳斯县</t>
  </si>
  <si>
    <t>昌吉州玛纳斯县工业园区公共卫生服务中心项目</t>
  </si>
  <si>
    <t>总建筑面积约20000平方米，新建医疗用房、实验室、物资仓库、其他业务用房，配套建设道路、停车场、给排水、供配电、环保、消防、以及污水处理、医疗垃圾存放等配套设施。</t>
  </si>
  <si>
    <t>玛纳斯县卫生健康委员会</t>
  </si>
  <si>
    <t>P20652324-0015</t>
  </si>
  <si>
    <t>2020-652324-84-01-040990</t>
  </si>
  <si>
    <t>玛发改【2020】285号</t>
  </si>
  <si>
    <t>玛纳斯县工业园区（二期）基础设施建设项目（石玛兵地融合试验区）</t>
  </si>
  <si>
    <t>供水管网43公里、排水管网43公里、供暖管网43公里、天然气管线43公里、配套路灯、通信、监控等附属设施</t>
  </si>
  <si>
    <t>玛纳斯县工业园区管理委员会</t>
  </si>
  <si>
    <t>经济部门</t>
  </si>
  <si>
    <t>P19652324-0025</t>
  </si>
  <si>
    <t>2019-652324-48-01-032017</t>
  </si>
  <si>
    <t>玛发改【2019】234号</t>
  </si>
  <si>
    <t>昌吉市</t>
  </si>
  <si>
    <t>昌吉市人民医院医疗救治中心体系建设项目</t>
  </si>
  <si>
    <t>昌吉市人民医院医疗救治中心体系建设项目包括急诊医技大楼、住院大楼，项目功能包括：急诊中心、门急诊中心、母胎中心、住院中心、肿瘤中心、健康管理中心、国医馆等。规划建设净用地面积 58112.43㎡，规划总建筑面积 102790.14 ㎡，其中地上建筑面积83171.47 ㎡（包含门急诊医技综合楼 82171.47 ㎡、高压氧舱 400 ㎡、液氧站、供应站、污水站 200 ㎡）；地下一层建筑 19899.59 ㎡；配套建设消防、给排水、供电、供热、通讯等设施。</t>
  </si>
  <si>
    <t>昌吉市人民医院</t>
  </si>
  <si>
    <t>昌吉市卫生健康委员会</t>
  </si>
  <si>
    <t>P20652301-0096</t>
  </si>
  <si>
    <t>2020-652301-84-01-010759</t>
  </si>
  <si>
    <t>昌市发改地字（2020）28号</t>
  </si>
  <si>
    <t>昌吉市应急处置及传染病专科医院建设项目</t>
  </si>
  <si>
    <t>昌吉市公共卫生检测检验中心、实验室 升级改造和应急物资储备库建设项目，执法监督局应急突发 综合项目，昌吉市妇幼保健计划生育服务中心妇幼健康救治 能力建设项目，昌吉市区域应急信息化平台建设，新疆医科 大学昌吉分院应急医疗设备采购，传染病专科医院附属用房 2及设备购置，基层医疗卫生机构应急医疗救治设施及能力提 升项目</t>
  </si>
  <si>
    <t>昌吉市卫生和计划生育委员会</t>
  </si>
  <si>
    <t>P20652301-0098</t>
  </si>
  <si>
    <t>2020-652301-84-01-010763</t>
  </si>
  <si>
    <t>昌市发改地字（2020）30号</t>
  </si>
  <si>
    <t>昌吉市中医院综合项目</t>
  </si>
  <si>
    <t>本项目总用地面积 16675 平方米，建筑规模为 60736.65 平 方米。建设规模为 300 张床位。其中，地上建筑面积 30374 平方 米，地下车库建筑面积 30362.65 平方米，门诊、住院楼面积 27450 平方米，厨房、餐厅 2050 平方米，体育馆 874 平方米。建设标 准化计划生育手术室、PRC 实验室及实验室台柜；实验室购买全 自动生化分析仪、洗板机、酶标仪、全自动血凝仪、发光仪、全 自动血细胞分析仪、尿沉渣、HIS 系统、中耳功能分析仪、彩色 多普勒超声系统。</t>
  </si>
  <si>
    <t>P20652301-0138</t>
  </si>
  <si>
    <t>2019-652301-84-01-019456</t>
  </si>
  <si>
    <t>昌市发改地字（2019）52号</t>
  </si>
  <si>
    <t>昌吉市三屯河水库除险加固工程</t>
  </si>
  <si>
    <t>坝基处理、溢洪道改造、改建放水隧 洞结构形成，更新闸门及启闭设施、完善大坝监测系统等。</t>
  </si>
  <si>
    <t>昌吉市三屯河流域管理处</t>
  </si>
  <si>
    <t>昌吉市水利局</t>
  </si>
  <si>
    <t>城乡社区部门</t>
  </si>
  <si>
    <t>p20652301-0103</t>
  </si>
  <si>
    <t>2020-652301-76-01-025092</t>
  </si>
  <si>
    <t>发改地字[2020] 59号</t>
  </si>
  <si>
    <t>昌吉市葡萄酒庄基础设施建设项目</t>
  </si>
  <si>
    <t>水利设施管网、电路架设、道路、燃气、污水处理厂等配套基础设施建设</t>
  </si>
  <si>
    <t>昌吉市自然资源局</t>
  </si>
  <si>
    <t>p21652301-0024</t>
  </si>
  <si>
    <t>2020-652301-02-01-055314</t>
  </si>
  <si>
    <t>昌市发改地字（2021）1号</t>
  </si>
  <si>
    <t>昌吉市综合产业园建设项目</t>
  </si>
  <si>
    <t>道路100公里，供水99公里，排水92.6公里，燃气管网112公里，供热管网37公里。（室内工程投资和设备购置投资）</t>
  </si>
  <si>
    <t>昌吉市住房和城乡建设局</t>
  </si>
  <si>
    <t>P19652301-0089</t>
  </si>
  <si>
    <t>2018-652301-78-01-023040</t>
  </si>
  <si>
    <t>昌市发改地字【2018】9号</t>
  </si>
  <si>
    <t>昌吉市城南公墓建设项目</t>
  </si>
  <si>
    <t>项目拟占地面积211.19万平方（约合3167.82亩）</t>
  </si>
  <si>
    <t>昌吉市民政局</t>
  </si>
  <si>
    <t>p19652301-0070</t>
  </si>
  <si>
    <t>2019-652301-80-01-020607</t>
  </si>
  <si>
    <t xml:space="preserve">昌市发改地字〔2019〕44号 </t>
  </si>
  <si>
    <t>昌吉市失能老人养护院建设项目</t>
  </si>
  <si>
    <t xml:space="preserve">老年人用房：包括入住服务用房、生活 用房、卫生保健用房、康复用房、娱乐用房、社会工作用房； 2其他用房：包括管理用房和附属用房。购置安装垂直电梯 6 
部（城南、城北失能老人养护院各 3 部），安保设备（包括 监控设备、定位设备、呼叫设备等），以及必须的医疗保健 设备、基本生活器具、娱乐康复器具等。同时建设室外给排 水管网、热力管网、供电线路、道路硬化 </t>
  </si>
  <si>
    <t>民政部门</t>
  </si>
  <si>
    <t>p20652301-0106</t>
  </si>
  <si>
    <t>2020-652301-85-01-024962</t>
  </si>
  <si>
    <t>昌市发改地字（2020）47号</t>
  </si>
  <si>
    <t>昌吉市再生水资源循环利用建设项目</t>
  </si>
  <si>
    <t>1. 道路再生水利用管线配套设施建设。新建城南道路再生水供水管网长66km、新建城北道路再生水供水管网38km、建设DN160的管道检查井450座、DN400管道检查井32座、配套取水设施10座、配套道路用小型中水处理站3座、新建加压泵站（1600方/小时）1座。</t>
  </si>
  <si>
    <t xml:space="preserve">昌吉市城市管理局         </t>
  </si>
  <si>
    <t>P20652301-0140</t>
  </si>
  <si>
    <t>2020-652301-78-01-049115</t>
  </si>
  <si>
    <t>昌市发改地字〔2020〕80号</t>
  </si>
  <si>
    <t>地债编码已改</t>
  </si>
  <si>
    <t>昌吉市努尔加水库引调水工程项目</t>
  </si>
  <si>
    <t>①努尔加水库配套设施工程，②努 尔加地表水饮用水水源地基础建设项目，③努尔加地表水饮 用水水源地周边配套工程；（2）昌吉市努尔加水库水源地周 
边工程项目，此项目包含 2 项内容：①努尔加水库、 
三屯河水库灌溉系统工程，②努尔加水库周边工程。</t>
  </si>
  <si>
    <t>p20652301-0110</t>
  </si>
  <si>
    <t>2020-652301-76-01-024425</t>
  </si>
  <si>
    <t>发改地字【2020】57 号</t>
  </si>
  <si>
    <t>昌吉市亚欧国际物流园区基础设建设项目</t>
  </si>
  <si>
    <t>新建道路17条，供排水管网4.9公里</t>
  </si>
  <si>
    <t>p20652301-0111</t>
  </si>
  <si>
    <t>2020-652301-78-01-049354</t>
  </si>
  <si>
    <t>昌市发改地字（2020）98号</t>
  </si>
  <si>
    <t>昌吉市传输线路改造建设项目</t>
  </si>
  <si>
    <t>本项目对昌吉市老城区弱电线路进行整 合，主要为网络和通讯线路改造，涉及世纪大道、西外环、 南外环、东外环、中山路、北京路塔城路、延安路等 42 条 路，网络和通讯线路长度各 412 公里。</t>
  </si>
  <si>
    <t>p20652301-0113</t>
  </si>
  <si>
    <t>2020-652301-78-01-024775</t>
  </si>
  <si>
    <t>昌市发改地字（2020）50号</t>
  </si>
  <si>
    <t>昌吉市城北污水处理厂和污泥无害化处理再利用建设项目</t>
  </si>
  <si>
    <t>本项目在建设污水处理及污泥处理厂一座，同时配套退水工程。污水处理量按照净水 80%的收集率进行设计</t>
  </si>
  <si>
    <t>P19652301-0073</t>
  </si>
  <si>
    <t>2019-652301-46-01-016252</t>
  </si>
  <si>
    <t>昌市发改地字〔2019〕25号</t>
  </si>
  <si>
    <t>昌吉市阿什里乡灌区综合供水工程</t>
  </si>
  <si>
    <t>新建 DN2000 管道 4km， DN1000 管道 15km，DN800 管道 5km，DN500 管道 9km， DN300 管道 6km，新建盘山渠提水泵站 1 座，改造盘山渠 2km，新建塘坝 9 座，配套建设闸阀井，新建供电线路 2.5km</t>
  </si>
  <si>
    <t>p20652301-0117</t>
  </si>
  <si>
    <t>2020-652301-76-01-025091</t>
  </si>
  <si>
    <t>昌市发改地字【2020】56号</t>
  </si>
  <si>
    <t>昌吉市城北污水处理厂退水管线及蓄水池建设项目</t>
  </si>
  <si>
    <t>本项目退水工程主要建设蓄水池 115.2ha，同时配套尾水排放管线及应急池</t>
  </si>
  <si>
    <t>P19652301-0033</t>
  </si>
  <si>
    <t>2019-652301-78-03-015615</t>
  </si>
  <si>
    <t>昌市发改地字〔2019〕17号</t>
  </si>
  <si>
    <t>昌吉市生态环保车辆停车场</t>
  </si>
  <si>
    <t>项目总建设用地面积 162 亩，共计 356 个车位，包括室内和室外停车场及附属设施建设</t>
  </si>
  <si>
    <t>P19652301-0046</t>
  </si>
  <si>
    <t>2019-652301-78-01-020427</t>
  </si>
  <si>
    <t>昌市发改地字【2019】43号</t>
  </si>
  <si>
    <t>昌吉市城乡排水一体化建设项目</t>
  </si>
  <si>
    <t>工程涉及昌吉市 8 镇 2 乡，即六工镇、三工镇、二六工镇、大西渠镇、榆树沟镇、硫磺沟镇、滨湖镇、佃坝镇、庙尔沟乡和阿什里乡。项目建设内容主要包括农村排水管网、中水管网及污水处理站建设。</t>
  </si>
  <si>
    <t>P20652301-0012</t>
  </si>
  <si>
    <t>2020-652301-76-01-010733</t>
  </si>
  <si>
    <t>昌市发改地字（2020）8号</t>
  </si>
  <si>
    <t>昌吉市北郊陵园提升改造项目</t>
  </si>
  <si>
    <t>主要建设内容：1、计划将占地约40亩大型停车场进行草坪砖铺装，并对车位进行分割，在每行车位间种植树木，将现有未铺装停车场打造成绿化生态停车场；2、计划在火化间西南面新建150㎡解剖室，并采购解剖设备、通风、消防、摄像等设备。3、位于墓地入口道路门卫室南侧建设一栋两层，面积800㎡的殡葬用品超市。对该楼栋进行内外装修及附属设施建设。4、在墓区修建长度约5公里环形道路及附属设施，道路两侧绿化。迁移部分土坟，清理无主坟。</t>
  </si>
  <si>
    <t>P20652301-0126</t>
  </si>
  <si>
    <t>2020-652301-80-01-048931</t>
  </si>
  <si>
    <t>昌市发改地字〔2020〕94号</t>
  </si>
  <si>
    <t>昌吉市城管系统城南停车场建设项目</t>
  </si>
  <si>
    <t>项目建设用地面积150亩，共计500个停车位，包括室内和室外停车场及附属设施建设，用于停放清雪、清运、清扫、降尘等环卫特种车辆；停车场附属设施建设，包括3000平方米的综合楼、3间车库、维修车间、室内停车场、1间油库等。</t>
  </si>
  <si>
    <t>昌吉市城市管理局</t>
  </si>
  <si>
    <t>P20652301-0136</t>
  </si>
  <si>
    <t>2020-652301-59-01-019002</t>
  </si>
  <si>
    <t>昌市发改地字〔2020〕97号</t>
  </si>
  <si>
    <t>昌吉生态医养综合园区基础设施建设项目</t>
  </si>
  <si>
    <t>新建道路共22556米，供水管网22556米，排水管网22556米、供热管网22556米，及配套附属设施等</t>
  </si>
  <si>
    <t>p21652301-0001</t>
  </si>
  <si>
    <t>2102-652301-17-01-744470</t>
  </si>
  <si>
    <t>昌市发改地字（2021）8号</t>
  </si>
  <si>
    <t>昌吉生态医养健康研发园区基础设施建设项目</t>
  </si>
  <si>
    <t>新建道路工程总长17830.8米，新建给水管线总长17830.8米，新建排水管线总长17830.8米，新建供热管线总长17830.8米及配套附属设施</t>
  </si>
  <si>
    <t>p21652301-0003</t>
  </si>
  <si>
    <t>2102-652301-17-01-231816</t>
  </si>
  <si>
    <t>昌市发改地字（2021）6号</t>
  </si>
  <si>
    <t>新医大第一附属医院昌吉分院医共体医疗机构服务能力提升项目</t>
  </si>
  <si>
    <t>新建全民健康体检中心、基本公共卫生服务区、中医药综合服务区、预检分诊区、智慧化预防接种门诊、医疗废弃物暂存点、微生物实验室、污水处理系统、社区卫生服务站及附属配套设施等。新购健康体检车、运输型救护车、医疗垃圾处置车、CT（计算机X线断层扫描）、DR（直接数字平板X线成像系统）、台式彩色多普勒诊断仪、全自动生化分析仪；心电图机、除颤仪、多功能监护仪、、生物安全柜、红外线测温仪、智慧平台建设、人口监测智慧平台、呼吸机、口腔治疗设备等医疗设备设施。</t>
  </si>
  <si>
    <t>昌吉市卫健委</t>
  </si>
  <si>
    <t>p21652301-0008</t>
  </si>
  <si>
    <t>2102-652301-23-01-998120</t>
  </si>
  <si>
    <t>昌市发改地字（2021）12号</t>
  </si>
  <si>
    <t>昌吉市人民医院医共体医疗机构服务能力提升项目</t>
  </si>
  <si>
    <t>p21652301-0009</t>
  </si>
  <si>
    <t>2102-652301-23-01-123844</t>
  </si>
  <si>
    <t>昌市发改地字（2021）11号</t>
  </si>
  <si>
    <t>昌吉市农村环境整治项目</t>
  </si>
  <si>
    <t>主要建设内容为10个乡镇各村进行基础设施配套建设，主要包括农村生活垃圾治理、生活污水治理、提升村容容貌、村庄道路建设、完善基础设施建设和管护机制，新建2座固定式垃圾转运站。</t>
  </si>
  <si>
    <t>昌吉市农业农村局</t>
  </si>
  <si>
    <t>p21652301-0012</t>
  </si>
  <si>
    <t>2102-652301-20-01-739263</t>
  </si>
  <si>
    <t>昌市发改地字（2021）17号</t>
  </si>
  <si>
    <t>昌吉市农村饮水水源保障能力提升工程</t>
  </si>
  <si>
    <t>利用已有的机井建设30处备用供水小站，供水小站与公共管网连接，实现水源自动切换，覆盖供水小站下游片区，使第三水厂水源与备用水站水源自主切换，与公共管网形成地表水为主、地下水应急备用的有效结合，使农村供水的水源保障率提高到98%以上，同时减少农村生活机井数量，由现在的168眼，压减为不到40眼，压减地下水开采量约1500万方/年。</t>
  </si>
  <si>
    <t>昌吉市农村集中供水中心</t>
  </si>
  <si>
    <t>p21652301-0013</t>
  </si>
  <si>
    <t>2102-652301-19-01-633377</t>
  </si>
  <si>
    <t>昌市发改地字（2021）14号</t>
  </si>
  <si>
    <t>昌吉州昌吉市医疗垃圾物处理项目</t>
  </si>
  <si>
    <t>收集和运输系统、贮存系统、焚烧处理系统、废水处理系统、配套设施建设</t>
  </si>
  <si>
    <t>p21652301-0023</t>
  </si>
  <si>
    <t>2020-652301-78-01-006257</t>
  </si>
  <si>
    <t>昌州发改节能（2020）5号</t>
  </si>
  <si>
    <t>吉木萨尔县</t>
  </si>
  <si>
    <t>吉木萨尔县北庭故城旅游景区基础设施建设项目</t>
  </si>
  <si>
    <t>土建施工,1、展示区内管理设施2250m²，游客接待中心2094m²、展示设施2717m²，基础设施和服务设施939m²；2、给水1200m、排水2500m，电气500m、供热400m</t>
  </si>
  <si>
    <t>吉木萨尔县文化体育广播电视和旅游局</t>
  </si>
  <si>
    <t>文化部门</t>
  </si>
  <si>
    <t>P20652327-0029</t>
  </si>
  <si>
    <t>2020-652327-88-01-033762</t>
  </si>
  <si>
    <t>吉县发改综合〔2020〕49号</t>
  </si>
  <si>
    <t>新疆吉木萨尔县泉沟水库枢纽工程</t>
  </si>
  <si>
    <t>新建水库一座,新建小（1)型水库一座，总库容458.0万m³,水库建成后年调蓄量718.53万m³，均为工业用水。</t>
  </si>
  <si>
    <t>吉木萨尔县水利局</t>
  </si>
  <si>
    <t>水利部门</t>
  </si>
  <si>
    <t>P20652327-0023</t>
  </si>
  <si>
    <t>2020-652327-76-01-039035</t>
  </si>
  <si>
    <t>昌州发改农经（2020）9号</t>
  </si>
  <si>
    <t>吉木萨尔县老城区市政基础设施改造建设项目</t>
  </si>
  <si>
    <t>土建施工,道路改造16746m、供水管网改造21296m，排水管网改造19061m，热力管网改造28446m，新建停车场15791m²，改造新建公交站台以及相关附属配套设施等</t>
  </si>
  <si>
    <t>吉木萨尔县住房和城乡建设局</t>
  </si>
  <si>
    <t>P20652327-0040</t>
  </si>
  <si>
    <t>2020-652327-78-01-046445</t>
  </si>
  <si>
    <t>吉县发改综合〔2020〕126号</t>
  </si>
  <si>
    <t>木垒哈萨克自治县</t>
  </si>
  <si>
    <t>木垒县南部山区旅游基础设施建设项目</t>
  </si>
  <si>
    <t>游客服务中心4500平方米，传统村落和特色村落改造修复79600平方米、彩色种植2500亩，停车场、智慧旅游系统以及配套的道路、给排水、供电附属设施等。</t>
  </si>
  <si>
    <t>木垒县文化体育广播影视和旅游局</t>
  </si>
  <si>
    <t>P20652328-0013</t>
  </si>
  <si>
    <t>2020-652328-90-01-024417</t>
  </si>
  <si>
    <t>木发改字〔2020〕107号</t>
  </si>
  <si>
    <t>木垒县供水设施建设项目</t>
  </si>
  <si>
    <t>新建1万立方米蓄水池一座、水质检测中心一座，供水管网24.15公里，县城老旧供水设施计量改造及配套附属设施等</t>
  </si>
  <si>
    <t>木垒县住房和城乡建设局</t>
  </si>
  <si>
    <t>P20652328-0015</t>
  </si>
  <si>
    <t>2020-652328-78-01-047393</t>
  </si>
  <si>
    <t>木发改字    〔2020〕209号</t>
  </si>
  <si>
    <t>木垒县民生工业园区标准化厂房（三期）建设项目</t>
  </si>
  <si>
    <t>新建20079平方米标准化厂房及配套基础设施（水、电、供暖、排水、道路等）</t>
  </si>
  <si>
    <t>木垒县民生工业园区</t>
  </si>
  <si>
    <t>P20652328-0024</t>
  </si>
  <si>
    <t>2020-652328-47-01-047324</t>
  </si>
  <si>
    <t>木发改字    〔2020〕213号</t>
  </si>
  <si>
    <t>木垒县鸣沙山胡杨林景区建设项目</t>
  </si>
  <si>
    <t>建设5A级景区标准游客中心34000平米，停车场23000平方米、道路34公里、配套管网8公里、自驾车营地6000平方米及景区大门、电力、供排水、停机坪等。</t>
  </si>
  <si>
    <t>P19652328-0017</t>
  </si>
  <si>
    <t>2019-652328-90-01-031037</t>
  </si>
  <si>
    <t>木发改字[2019]315号</t>
  </si>
  <si>
    <t>木垒县白杨河乡农村产业融合发展示范园建设项目</t>
  </si>
  <si>
    <t>新建4800平方米品种改良站，改扩建养殖圈舍27930平方米，堆粪场、草料房、粪污处理设施及配套基础设施建设等。</t>
  </si>
  <si>
    <t>木垒县农业农村局</t>
  </si>
  <si>
    <t>P20652328-0002</t>
  </si>
  <si>
    <t>2020-652328-05-01-002663</t>
  </si>
  <si>
    <t>木发改字（2020）20号</t>
  </si>
  <si>
    <t>呼图壁县</t>
  </si>
  <si>
    <t>呼图壁县公共卫生防控能力提升项目</t>
  </si>
  <si>
    <t>呼图壁县医院、中医医院预检分诊和发热门诊建设；妇计中心及7个乡镇卫生院预检分诊建设；中医医院、县医院、疾控中心PCR实验室建设；县医院发热留观病区改建。</t>
  </si>
  <si>
    <t>呼图壁县卫健委</t>
  </si>
  <si>
    <t>呼图壁县人民医院</t>
  </si>
  <si>
    <t>卫健委</t>
  </si>
  <si>
    <t>P20652323-0016</t>
  </si>
  <si>
    <t>2020-652323-87-01-037999</t>
  </si>
  <si>
    <t>呼发改投资〔2020〕79号</t>
  </si>
  <si>
    <t>呼图壁县纺织服装产业园配套服务基地项目</t>
  </si>
  <si>
    <t>规划用地33959平米，总建筑面积37722.19平米，均为框架结构，钢筋混凝土基础。其中：公寓为3栋独立建筑面积30300.03平方米，每栋单独建筑面积10100.01平方米，为地上5层（局部一层）；家庭公寓面积4986.16平方米，地上刘层；警务服务中心地上二层（面积2238平方米），地下一层（面积198平方米），以及电力、通讯、供排水、供热、供气、消防、卫生等配套附属基础设施</t>
  </si>
  <si>
    <t>呼图壁县工业园区管委会</t>
  </si>
  <si>
    <t>人民政府办公室</t>
  </si>
  <si>
    <t>P17652323-0018</t>
  </si>
  <si>
    <t>2019-652323-47-03-005718</t>
  </si>
  <si>
    <t>呼发改投资〔2019〕23号</t>
  </si>
  <si>
    <t>呼图壁县红山下水库工程</t>
  </si>
  <si>
    <t>工程由大坝，放水涵洞、导流泄洪冲砂涵洞、溢洪道等建筑物组成。总库容996万m3。</t>
  </si>
  <si>
    <t>呼图壁县水利局</t>
  </si>
  <si>
    <t>水利局</t>
  </si>
  <si>
    <t>P16652323-0028</t>
  </si>
  <si>
    <t>2019-652323-76-01-032103</t>
  </si>
  <si>
    <t>昌州发改农经[2016]785号</t>
  </si>
  <si>
    <t>呼图壁县2018年棚户区改造项目</t>
  </si>
  <si>
    <t>本项目棚户区改造户数2588户，群众人数9316人，本次续建住宅23栋，占地面积90534.00㎡，总建筑面积214258.00㎡，其中住宅建筑185029.00㎡，地库7765.00㎡，配套底商14802.00㎡，配套公建6662.00㎡，以及配套附属设施工程。</t>
  </si>
  <si>
    <t>呼图壁县住房和城乡建设局</t>
  </si>
  <si>
    <t>P18652323-0020</t>
  </si>
  <si>
    <t>2020-652323-48-01-031921</t>
  </si>
  <si>
    <t>呼发改投资（2020）47号</t>
  </si>
  <si>
    <t>阜康市</t>
  </si>
  <si>
    <t>昌吉州阜康市水源地建设项目</t>
  </si>
  <si>
    <t>新地梁水源地至水厂DN500输水管线25㎞及附属设施，建成后取水量达300万m³每年，提升调蓄能力1.5万m³/日。</t>
  </si>
  <si>
    <t>阜康市住房和城乡建设局</t>
  </si>
  <si>
    <t>P20652302-0042</t>
  </si>
  <si>
    <t>2020-652302-46-01-027014</t>
  </si>
  <si>
    <t>阜发改投资【2020】68号</t>
  </si>
  <si>
    <t>昌吉州阜康市2020年老旧小区改造外配套基础设施建设项目</t>
  </si>
  <si>
    <t>百合小区、准电小区、和谐小区、公园6号西区、康宁小区、瑞桃源小区等56个小区外配套DN500供热管网10万米、DN300排水管网10万米、DN300供水管网10万米及DN200中压燃气管网10万米，及路面改造恢复21.1万平方米工程及基础设施配套（公交站台等）。</t>
  </si>
  <si>
    <t>P20652302-0017</t>
  </si>
  <si>
    <t>2020-652302-94-01-027005</t>
  </si>
  <si>
    <t>阜发改投资【2020】78号</t>
  </si>
  <si>
    <t>博州小计</t>
  </si>
  <si>
    <t>博州</t>
  </si>
  <si>
    <t>652700</t>
  </si>
  <si>
    <t>博州五台工业园区（湖北工业园）"园中园“基础设施建设项目</t>
  </si>
  <si>
    <t>建设“园中园”装备制造产业区标准化厂房3.3万平方米及配套道路、管网等</t>
  </si>
  <si>
    <t>博州五台工业园区（湖北工业园）管理委员会</t>
  </si>
  <si>
    <t>P20652700-0009</t>
  </si>
  <si>
    <t>2020-652701-48-01-051135</t>
  </si>
  <si>
    <t>博五经发〔2020〕5号</t>
  </si>
  <si>
    <t>名称与发改不一致，分别两表已通过
发改委名称：博州五台工业园区（湖北工业园）“园中园“基础设施建设项目</t>
  </si>
  <si>
    <t>博乐市</t>
  </si>
  <si>
    <t>652701</t>
  </si>
  <si>
    <t>博乐市城市污水处理项目</t>
  </si>
  <si>
    <t>新建应急蓄水池总容积 33.86 万 m³、污水蓄水池 50 万 m³、中水 管道 192Km、智能排水系统及泵房等附属配套设施。</t>
  </si>
  <si>
    <t>博乐市住房和城乡建设局</t>
  </si>
  <si>
    <t>博乐市自来水公司</t>
  </si>
  <si>
    <t>P21652701-0002</t>
  </si>
  <si>
    <t>2102-652701-19-05-908525</t>
  </si>
  <si>
    <r>
      <rPr>
        <sz val="11"/>
        <rFont val="宋体"/>
        <charset val="134"/>
        <scheme val="minor"/>
      </rPr>
      <t>博市发改发</t>
    </r>
    <r>
      <rPr>
        <sz val="11"/>
        <rFont val="宋体"/>
        <charset val="134"/>
      </rPr>
      <t>〔</t>
    </r>
    <r>
      <rPr>
        <sz val="11"/>
        <rFont val="宋体"/>
        <charset val="134"/>
        <scheme val="minor"/>
      </rPr>
      <t>2021</t>
    </r>
    <r>
      <rPr>
        <sz val="11"/>
        <rFont val="宋体"/>
        <charset val="134"/>
      </rPr>
      <t>〕</t>
    </r>
    <r>
      <rPr>
        <sz val="11"/>
        <rFont val="宋体"/>
        <charset val="134"/>
        <scheme val="minor"/>
      </rPr>
      <t>40号</t>
    </r>
  </si>
  <si>
    <t>精河县</t>
  </si>
  <si>
    <t>精河县物流集散产业园及配套设施建设项目</t>
  </si>
  <si>
    <t>1.联检楼及仓储部分：建筑总面积216645平方米。其中：仓储库房202176平方米，联检办公楼6285平方米，配套公寓4032平方米，检查门卫室3252平方米，换热站900平方米以及配套等基础设施。2.铁路专用线部分：包括建设专用线5.19KM及配套等基础设施。</t>
  </si>
  <si>
    <t>精河国际公铁联运综合物流园区管理委员会</t>
  </si>
  <si>
    <t>精河县杞运物流有限责任公司</t>
  </si>
  <si>
    <t>P20652722-0045</t>
  </si>
  <si>
    <t>2102-652722-04-01-614005</t>
  </si>
  <si>
    <r>
      <rPr>
        <sz val="11"/>
        <rFont val="宋体"/>
        <charset val="134"/>
        <scheme val="minor"/>
      </rPr>
      <t>精发改办</t>
    </r>
    <r>
      <rPr>
        <sz val="11"/>
        <rFont val="方正仿宋_GBK"/>
        <charset val="134"/>
      </rPr>
      <t>〔</t>
    </r>
    <r>
      <rPr>
        <sz val="11"/>
        <rFont val="宋体"/>
        <charset val="134"/>
        <scheme val="minor"/>
      </rPr>
      <t>2020</t>
    </r>
    <r>
      <rPr>
        <sz val="11"/>
        <rFont val="方正仿宋_GBK"/>
        <charset val="134"/>
      </rPr>
      <t>〕</t>
    </r>
    <r>
      <rPr>
        <sz val="11"/>
        <rFont val="宋体"/>
        <charset val="134"/>
        <scheme val="minor"/>
      </rPr>
      <t>72号</t>
    </r>
  </si>
  <si>
    <t>博州精河灌区干支渠渠系升级改造项目</t>
  </si>
  <si>
    <t>阿合其农场支渠改造10公里。精河总干渠改造10公里，5座水闸2座交通桥。精河南干渠改造34公里。</t>
  </si>
  <si>
    <t>精河县水利局</t>
  </si>
  <si>
    <t>P20652722-0034</t>
  </si>
  <si>
    <t>2020-652722-76-01-050795</t>
  </si>
  <si>
    <r>
      <rPr>
        <sz val="11"/>
        <rFont val="宋体"/>
        <charset val="134"/>
        <scheme val="minor"/>
      </rPr>
      <t>精发改行政</t>
    </r>
    <r>
      <rPr>
        <sz val="11"/>
        <rFont val="方正仿宋_GBK"/>
        <charset val="134"/>
      </rPr>
      <t>〔</t>
    </r>
    <r>
      <rPr>
        <sz val="11"/>
        <rFont val="宋体"/>
        <charset val="134"/>
        <scheme val="minor"/>
      </rPr>
      <t>2020</t>
    </r>
    <r>
      <rPr>
        <sz val="11"/>
        <rFont val="方正仿宋_GBK"/>
        <charset val="134"/>
      </rPr>
      <t>〕</t>
    </r>
    <r>
      <rPr>
        <sz val="11"/>
        <rFont val="宋体"/>
        <charset val="134"/>
        <scheme val="minor"/>
      </rPr>
      <t>899号</t>
    </r>
  </si>
  <si>
    <t>温泉县</t>
  </si>
  <si>
    <t>博州温泉县阿敦乔鲁景区基础建设项目</t>
  </si>
  <si>
    <t>建设阿敦乔鲁国家遗址公园集散服务点、青铜文化研究中心、奇石观光摄影基地、母爱广场、房车营地等。</t>
  </si>
  <si>
    <t>温泉县文化体育广播电视和旅游局</t>
  </si>
  <si>
    <t>P20652723-0016</t>
  </si>
  <si>
    <t>20206527237801049566</t>
  </si>
  <si>
    <t>温发改字﹝2020﹞32号</t>
  </si>
  <si>
    <t>巴州小计</t>
  </si>
  <si>
    <t>巴音郭楞蒙古自治州</t>
  </si>
  <si>
    <t>巴州人民医院急救诊疗中心综合项目</t>
  </si>
  <si>
    <t>项目建筑面积178500平米，包括急救诊疗中心、医疗综合楼、临床医学转化研究中心、患者服务中心、区域洗消中心、专家公寓及规培宿舍、后勤综合楼、液氧站、门卫室及连廊等配套设施。</t>
  </si>
  <si>
    <t>巴州人民医院</t>
  </si>
  <si>
    <t>0799其他医疗卫生部门</t>
  </si>
  <si>
    <t>P20652800-0077</t>
  </si>
  <si>
    <t>2020-652801-84-01-038856</t>
  </si>
  <si>
    <t>巴发改项目[2020]1017号</t>
  </si>
  <si>
    <t>库尔勒市</t>
  </si>
  <si>
    <t>库尔勒市老旧小区节能改造及基础配套项目</t>
  </si>
  <si>
    <t>改造21438户老旧小区内外供水、排水、供气、供热、通信等管网，修复道路基地面，楼体节能改造、修缮及抗震加固，新建便民服务中心、生活垃圾分类房、电子宣传牌、智慧小区便民服务系统、安防系统、便民缴费机、快递柜、物业用房及便民超市等便民服务设备。增设停车位/库、公共卫生间，升级改造小区养老抚幼设施、智慧化公交站台等配套设施。</t>
  </si>
  <si>
    <t>库尔勒市住建局</t>
  </si>
  <si>
    <t>库尔勒市住房和城乡建设局</t>
  </si>
  <si>
    <t>P20652801-0160</t>
  </si>
  <si>
    <t>2020-652801-78-01-048987</t>
  </si>
  <si>
    <t>库发改投资[2020]532号</t>
  </si>
  <si>
    <t>库尔勒市西城区棚户区改造（二期）</t>
  </si>
  <si>
    <t>项目建设内容：棚户区改造区域占地面积3019.06亩，拆迁房屋建筑面积469400平方米，征迁群众2347户，征迁人数8215人;建设安置房352050平方米，房屋2347套，以及水、电、气、暖、管网等配套附属设施及基础设施。项目主管单位：库尔勒市住房和城乡建设局</t>
  </si>
  <si>
    <t>P20652801-0133</t>
  </si>
  <si>
    <t>2020-652801-47-01-031696</t>
  </si>
  <si>
    <t>库发改投资[2019]448号</t>
  </si>
  <si>
    <t>库尔勒市第二水源地建设项目（二期）</t>
  </si>
  <si>
    <t>新建日处理量40万立方米取水头部一座、预处理站一座（近期日处理量20万立方米，远期日处理量40万立方米）；新建取水头部--预处理站输水管线：玻璃钢管，DN1800，L=2000m；新建预处理站--净水厂输水管线：玻璃钢管，DN1400，L=66000m（双管总长）</t>
  </si>
  <si>
    <t>P20652801-0163</t>
  </si>
  <si>
    <t>2020-652801-46-01-048991</t>
  </si>
  <si>
    <t>库发改投资[2020]534号</t>
  </si>
  <si>
    <t>库尔勒石油石化产业园烯烃产业园基础设施项目一期</t>
  </si>
  <si>
    <t>总建筑面积50000平方米，建设标准厂房、倒班公寓等；配套建设供水、排水、供电、供气、供热、廊架、道路等附属设施</t>
  </si>
  <si>
    <t>库尔勒上库产业园区管委会</t>
  </si>
  <si>
    <t>2021</t>
  </si>
  <si>
    <t>库尔勒上库综合产业园区管委会</t>
  </si>
  <si>
    <t>P21652801-0068</t>
  </si>
  <si>
    <t>2102-652801-04-01-857923</t>
  </si>
  <si>
    <t>库发改投资[2021]45号</t>
  </si>
  <si>
    <t>库尔勒市职业技能实训基地建设项目</t>
  </si>
  <si>
    <t>建筑面积17.91万平方米，主要建设内容包括实验实训楼、食堂、学生服务中心、教师公寓、学生宿舍等，配套附属工程及设施设备等。</t>
  </si>
  <si>
    <t>库尔勒市教育局</t>
  </si>
  <si>
    <t>0399其他</t>
  </si>
  <si>
    <t>P21652801-0049</t>
  </si>
  <si>
    <t>2102-652801-05-01-500334</t>
  </si>
  <si>
    <t>库发改投资[2021]33号</t>
  </si>
  <si>
    <t>库尔勒石油石化产业园纺织产业园基础设施项目一期</t>
  </si>
  <si>
    <t xml:space="preserve">总建筑面积200000平方米，建设标准厂房、倒班公寓等；配套建设供水、排水、供电、供气、供热、廊架、货场、仓库、道路等附属设施
</t>
  </si>
  <si>
    <t>P21652801-0069</t>
  </si>
  <si>
    <t>2102-652801-04-01-716624</t>
  </si>
  <si>
    <t>库发改投资[2020]44号</t>
  </si>
  <si>
    <t>尉犁县</t>
  </si>
  <si>
    <t>652823</t>
  </si>
  <si>
    <t>尉犁县循环产业园基础设施建设项目</t>
  </si>
  <si>
    <t>新建标准厂房26万平方米，及其他基础配套设施建设。</t>
  </si>
  <si>
    <t>尉犁县农业农村局</t>
  </si>
  <si>
    <t>1001农业部门</t>
  </si>
  <si>
    <t>P20652823-0067</t>
  </si>
  <si>
    <t>2020-652823-01-01-052342</t>
  </si>
  <si>
    <t>尉发改[2020]129号</t>
  </si>
  <si>
    <t>且末县</t>
  </si>
  <si>
    <t>且末县人民医院医疗能力提升改扩建项目</t>
  </si>
  <si>
    <t>改建门诊楼7400㎡、其中发热门诊4000平方米，急救中心4100㎡、医技辅助2500㎡、外科楼9600㎡、内科楼9400㎡及配套基础设施，购买CT一台、呼吸机一台等设备。</t>
  </si>
  <si>
    <t>且末县卫生和健康委员会</t>
  </si>
  <si>
    <t>P20652825-0062</t>
  </si>
  <si>
    <t>2020-652825-84-01-006539</t>
  </si>
  <si>
    <t>且发改发[2020]143号</t>
  </si>
  <si>
    <t>焉耆县</t>
  </si>
  <si>
    <t>焉耆县富硒农产品食品加工园建设项目</t>
  </si>
  <si>
    <t>新建彩钢结构厂房23815平方米；配套办公室、展厅、职工宿舍7711平方米，同时配套建设供排水管网、消防、道路、围墙、大门、技防设备、篮球场等相关附属工程。</t>
  </si>
  <si>
    <t>焉耆县商工局</t>
  </si>
  <si>
    <t>0199其他一般公共服务部门</t>
  </si>
  <si>
    <t>P21652826-0022</t>
  </si>
  <si>
    <t>2101-652826-04-01-879115</t>
  </si>
  <si>
    <t>焉发改[2021]1号</t>
  </si>
  <si>
    <t>巴州焉耆县城北等九个停车场项目</t>
  </si>
  <si>
    <t>对焉耆县九个停车场进行房屋拆迁和场地硬化、停车场标线、停车收费亭、场地绿化等设施建设，购买防撞杆、道闸、监控、灯柱等设备。</t>
  </si>
  <si>
    <t>焉耆县住建局</t>
  </si>
  <si>
    <t>P20652826-0129</t>
  </si>
  <si>
    <t>2020-652826-78-01-049692</t>
  </si>
  <si>
    <t>焉发改[2020]322号</t>
  </si>
  <si>
    <t>焉耆县县城生活垃圾转运站建设项目</t>
  </si>
  <si>
    <t>新建一座日处理400吨的生活垃圾转运站，占地面积14000平方米，县城实际产生的垃圾量150吨/天。项目分两期建设，一期建设规模200吨/天，包含转运车间、工作用房、运输车库、洗车间、计量间、环卫车辆停车场地、新建门卫办公室及管理用房、停车棚、停车场道路、车库、围墙等附属设施，预留二期建设的场地，二期建设规模400吨/天。并给4乡4镇配备垃圾箱和垃圾压缩车。</t>
  </si>
  <si>
    <t>P20652826-0116</t>
  </si>
  <si>
    <t>2020-652826-77-01-018826</t>
  </si>
  <si>
    <t>焉发改[2020]145号</t>
  </si>
  <si>
    <t>焉耆县矿山医院业务用房项目</t>
  </si>
  <si>
    <t>新建矿山医院业务用房5310平方米及各类附属工程等。</t>
  </si>
  <si>
    <t>焉耆县卫健委</t>
  </si>
  <si>
    <t>焉耆县人民医院</t>
  </si>
  <si>
    <t>P20652826-0111</t>
  </si>
  <si>
    <t>2020-652826-84-01-049543</t>
  </si>
  <si>
    <t>焉发改[2020]292号</t>
  </si>
  <si>
    <t>和静县</t>
  </si>
  <si>
    <t>巴州和静县人民医院传染病救治能力提升项目</t>
  </si>
  <si>
    <t>县人民医院门诊部新建2400平方米业务用房及其配套附属设施建设；采购相关医疗设备及医疗器械；改造8间负压病房，合计改造业务用房面积280平方米。</t>
  </si>
  <si>
    <t>和静县卫生健康委员会</t>
  </si>
  <si>
    <t>P20652827-0111</t>
  </si>
  <si>
    <t>2020-652827-84-01-048919</t>
  </si>
  <si>
    <t>静发改[2020]182号</t>
  </si>
  <si>
    <t>巴州和静县医疗共同体医疗健康服务能力提升建设项目</t>
  </si>
  <si>
    <t>和静县医共体各分院、社区卫生服务中心新希望社区卫生服务站新建7750平方米业务用房及其附属设施建设，采购相关医疗设备；和静县医共体妇幼保健院分院医疗设备采购及室内外改造。和静县防疫检查点、核酸采样点、核酸检测实验室建设。</t>
  </si>
  <si>
    <t>P20652827-0123</t>
  </si>
  <si>
    <t>2020-652827-84-01-048907</t>
  </si>
  <si>
    <t>静发改[2020]230号</t>
  </si>
  <si>
    <t>巴州和静县仓储及冷链物流建设项目</t>
  </si>
  <si>
    <t>建设标准化冷库、仓库8800平方米及相关附属设施，其中：城西农贸市场内建设8000平方米及相关附属设施（冷链保鲜库6000平方米，仓库2000平方米），巴音布鲁克镇建设800平方米标准化冷库及相关附属设施。</t>
  </si>
  <si>
    <t>和静县商务和工业信息化局</t>
  </si>
  <si>
    <t>P20652827-0136</t>
  </si>
  <si>
    <t>2020-652827-59-01-015401</t>
  </si>
  <si>
    <t>静发改[2020]135号</t>
  </si>
  <si>
    <t>和静工业园区金属制品产业园基础设施建设项目</t>
  </si>
  <si>
    <t>建设哈区水厂至额区供水管道11.2KM，DN500球墨铸铁管；建设金属制品产业园排水管道5KM，DN500双壁波纹管。</t>
  </si>
  <si>
    <t>和静县工业园区管理委员会</t>
  </si>
  <si>
    <t>P20652827-0138</t>
  </si>
  <si>
    <t>2020-652827-78-01-048997</t>
  </si>
  <si>
    <t>静发改[2020]185号</t>
  </si>
  <si>
    <t>和静县城镇老旧小区改造项目</t>
  </si>
  <si>
    <t>2021年老旧小区改造，主要建设内容为解放二渠水管站家属楼、草原小区、客运站住宅楼、电信邮政住宅楼等小区供排水、供热管网及附属设施建设等。</t>
  </si>
  <si>
    <t>和静县住房和城乡建设局</t>
  </si>
  <si>
    <t>P20652827-0182</t>
  </si>
  <si>
    <t>2020-652827-78-01-049310</t>
  </si>
  <si>
    <t>静发改项目[2021]5号</t>
  </si>
  <si>
    <t>和静县巴音布鲁克镇供水改扩建项目</t>
  </si>
  <si>
    <t>改建、扩建供水管网16KM，管径DN150-500。</t>
  </si>
  <si>
    <t>P20652827-0180</t>
  </si>
  <si>
    <t>2020-652827-78-01-049305</t>
  </si>
  <si>
    <t>静发改[2020]186号</t>
  </si>
  <si>
    <t>和静县水源地改扩建项目</t>
  </si>
  <si>
    <t>建设取水井10眼，改扩建供水管网11.5km，配套建设安防系统及附属设施等。</t>
  </si>
  <si>
    <t>P20652827-0194</t>
  </si>
  <si>
    <t>2102-652827-17-01-479179</t>
  </si>
  <si>
    <t>静发改项目[2021]1号</t>
  </si>
  <si>
    <t>博湖县</t>
  </si>
  <si>
    <t>巴州博湖县国家级全域旅游示范区建设项目</t>
  </si>
  <si>
    <t>建设西海文化乐园游客集散中心3550平方米，游客观景平台，手工艺品技能培训基地2990平方米，蒙古族文化展示中心2800平方米，游客服务管理用房6508.03平方米，区间车5辆及配套公共服务设施。</t>
  </si>
  <si>
    <t>博湖县文化体育广播电视和旅游局</t>
  </si>
  <si>
    <t>0501文化部门</t>
  </si>
  <si>
    <t>P20652829-0067</t>
  </si>
  <si>
    <t>2020-652829-78-01048542</t>
  </si>
  <si>
    <t>博发改项目［2021］17号</t>
  </si>
  <si>
    <t xml:space="preserve"> 阿克苏地区小计</t>
  </si>
  <si>
    <t>阿克苏地区</t>
  </si>
  <si>
    <t>阿克苏市</t>
  </si>
  <si>
    <t>阿克苏经济技术开发区集中供热建设项目</t>
  </si>
  <si>
    <t>新建19.4公里蒸汽管道及配套设施。</t>
  </si>
  <si>
    <t>阿克苏经济技术开发区管理委员会</t>
  </si>
  <si>
    <t>P20652901-0092</t>
  </si>
  <si>
    <t>2020-652901-44-01-023673</t>
  </si>
  <si>
    <t>阿市发改项目办〔2020〕254号</t>
  </si>
  <si>
    <t>库车市</t>
  </si>
  <si>
    <t>库车市火车站夜间停车场</t>
  </si>
  <si>
    <t>夜间停车场70000平方米，充电桩200个及配套设施建设项目。</t>
  </si>
  <si>
    <t>库车市交通运输局</t>
  </si>
  <si>
    <t>P20652923-0084</t>
  </si>
  <si>
    <t>2020-652923-49-01-023853</t>
  </si>
  <si>
    <t>库发改基字〔2020〕135号</t>
  </si>
  <si>
    <t>2020年到位抗疫国债4000万元</t>
  </si>
  <si>
    <t>库车市东城水厂供水能力提升扩建项目</t>
  </si>
  <si>
    <t>一期开采地下水凿井10口及相关配套DN300-DN800管网、水泵安公5房、输电设施及配电室、监控设备、控制设施建设，二期新建1.8万方清水池、加氯间、水质监测站、增压泵房及配套管网等。</t>
  </si>
  <si>
    <t>库车市住房和城乡建设局</t>
  </si>
  <si>
    <t>P20652923-0044</t>
  </si>
  <si>
    <t>2020-652923-46-01-020713</t>
  </si>
  <si>
    <t>库发改基字〔2020〕228号</t>
  </si>
  <si>
    <t>2020年到位抗疫国债2200万元</t>
  </si>
  <si>
    <t>库车供销冷链物流储运基地项目</t>
  </si>
  <si>
    <t>项目用地用地面积共51812平方米，总建筑面积24000平方米，主要建设内容：建设集冷库、标准水产冷鲜交易区、牛羊肉交易区、露天货场、商业区和办公区的冷链物流储运基地及配套附属设施。</t>
  </si>
  <si>
    <t>库车市供销社</t>
  </si>
  <si>
    <t>P20652923-0086</t>
  </si>
  <si>
    <t>2020-652923-59-01-004785</t>
  </si>
  <si>
    <t>阿地发改经贸〔2020〕1084号</t>
  </si>
  <si>
    <t>2020年到位抗疫国债4000元</t>
  </si>
  <si>
    <t>库车县2019年经济技术开发区农民工公寓（公共租赁住房）建设项目</t>
  </si>
  <si>
    <t>总建筑面积为19614.1平方米，新建484套及附属配套设施。</t>
  </si>
  <si>
    <t>库车经济技术开发区规划建设环保局</t>
  </si>
  <si>
    <t>P19652923-0146</t>
  </si>
  <si>
    <t>2019-652920-47-01-027855</t>
  </si>
  <si>
    <t>库经开经发字〔2019〕49号</t>
  </si>
  <si>
    <t>库车老旧小区供热管网及配套基础设施改造项目（一期）</t>
  </si>
  <si>
    <t>改建库车市恒泰一期小区、大馕城小区等周边小区供热管网，长度约2*9000m（DN80-DN500，＞DN300选用螺旋钢管）（PE-RTⅡ型供热管网）及配套设施、换热站等。</t>
  </si>
  <si>
    <t>P20652923-0079</t>
  </si>
  <si>
    <t>2020-652923-44-01-037972</t>
  </si>
  <si>
    <t>库发改基字〔2020〕260号</t>
  </si>
  <si>
    <t>拜城县</t>
  </si>
  <si>
    <t>拜城产业园区西区供热工程建设项目</t>
  </si>
  <si>
    <t>建设产业园区西区供热站，配置2×14MW(20t/h)热水锅炉等设备，2×13km供热管网及其附属设施。</t>
  </si>
  <si>
    <t>拜城产业园区管理委员会</t>
  </si>
  <si>
    <t>P20652926-0043</t>
  </si>
  <si>
    <t>2020-652926-44-01-048478</t>
  </si>
  <si>
    <t>拜发改综字﹝2020〕153号</t>
  </si>
  <si>
    <t>拜城县医共体总医院建设项目</t>
  </si>
  <si>
    <t>项目占地面积为36236.63平方米。新建总面积13000平方米，包含医院整体所有设施设备和附属工程等。</t>
  </si>
  <si>
    <t>拜城县中医医院</t>
  </si>
  <si>
    <t>P20652926-0033</t>
  </si>
  <si>
    <t>2020-652926-84-01-001104</t>
  </si>
  <si>
    <t>拜发改投资〔2020〕7号</t>
  </si>
  <si>
    <t>2020年到位抗疫国债6500万元</t>
  </si>
  <si>
    <t>拜城县中医医院医疗设备采购项目</t>
  </si>
  <si>
    <t>购置64排CT、全自动生化分析仪，多功能医用诊断X射线透视摄影系统，彩色B超、胸腔镜等设备。</t>
  </si>
  <si>
    <t>P21652926-0001</t>
  </si>
  <si>
    <t>2101-652926-23-01-251674</t>
  </si>
  <si>
    <t>拜发改﹝2021〕14号</t>
  </si>
  <si>
    <t>新和县</t>
  </si>
  <si>
    <t>新和县工业园区标准化厂房建设项目</t>
  </si>
  <si>
    <t>项目占地750亩，建设电子产品标准化厂房10万平方米，塑编袋标准化厂房10万平方米，精细化工标准化厂房10万平方米，纺织服装标准厂房10万平方米，完成配套附属设施等。</t>
  </si>
  <si>
    <t>新和县轻工业园区</t>
  </si>
  <si>
    <t>新和县轻工业园区管理委员会</t>
  </si>
  <si>
    <t>P21652925-0007</t>
  </si>
  <si>
    <t>2101-652925-07-01-926133</t>
  </si>
  <si>
    <t>新和发改字〔2021〕27号</t>
  </si>
  <si>
    <t>阿克苏地区新和县民间手工乐器交易中心建设项目</t>
  </si>
  <si>
    <t>新建3000平方米民间手工乐器交易中心及布展，1000平方米停车场、民间歌舞演艺、购置相关设备，完成附属配套设施。</t>
  </si>
  <si>
    <t>新和县文化体育广播电视和旅游局</t>
  </si>
  <si>
    <t>P21652925-0011</t>
  </si>
  <si>
    <t>2101-652925-22-01-137215</t>
  </si>
  <si>
    <t>新和发改字（2021）23号</t>
  </si>
  <si>
    <t>新和县职业教育产教融合建设项目</t>
  </si>
  <si>
    <t>总建设面积15000平方米，建设内容包括新建汽车运用与维修、中餐烹饪与膳食、焊接技术、美发与形象设计等骨干专业的综合实训楼10000平方米，建设专业理论教学培训使用的教学楼5000平方米及配套附属工程。</t>
  </si>
  <si>
    <t>新和县教育和科学技术局</t>
  </si>
  <si>
    <t>P21652925-0001</t>
  </si>
  <si>
    <t>2101-652925-05-01-644189</t>
  </si>
  <si>
    <t>新和发改字（2021）19号</t>
  </si>
  <si>
    <t>沙雅县</t>
  </si>
  <si>
    <t>沙雅县城市生活垃圾填埋场改扩建项目</t>
  </si>
  <si>
    <t>扩建生活垃圾填埋场33.75万立方米，日处理垃圾100吨，道路系统、渗滤液收集地、监测系统、干化池及干化设备、垃圾转运车、车库等配套设施建设等。</t>
  </si>
  <si>
    <t>沙雅县住房和城乡建设局</t>
  </si>
  <si>
    <t>沙雅县兴雅垃圾处理有限责任公司</t>
  </si>
  <si>
    <t>P21652924-0001</t>
  </si>
  <si>
    <t>2102-652924-17-01-349755</t>
  </si>
  <si>
    <t>温宿县</t>
  </si>
  <si>
    <t>新疆阿克苏地区温宿县台兰河洼地水库工程</t>
  </si>
  <si>
    <t>洼地水库工程主要由引水枢纽、引水线路、洼地水库和供水线路组成。设计引水流量40立方米/秒，设计供水流量11.3立方米/秒。</t>
  </si>
  <si>
    <t>温宿县水利局</t>
  </si>
  <si>
    <t>P19652922-0050</t>
  </si>
  <si>
    <t>2019-652922-76-01-024029</t>
  </si>
  <si>
    <t>新发改农经〔2019〕875号</t>
  </si>
  <si>
    <t>省级</t>
  </si>
  <si>
    <t>2020到位专项债券20000万元</t>
  </si>
  <si>
    <t>乌什县</t>
  </si>
  <si>
    <t>阿克苏地区乌什县城北工业园区基础设施建设项目</t>
  </si>
  <si>
    <t>铺设供水、供气、供暖管网各2.7公里及配套设施，并恢复道路2.7公里。</t>
  </si>
  <si>
    <t>乌什县住建局</t>
  </si>
  <si>
    <t>P21652927-0003</t>
  </si>
  <si>
    <t>2101-652927-17-01-939926</t>
  </si>
  <si>
    <t>乌发改批〔2021〕53号</t>
  </si>
  <si>
    <t>阿克苏地区乌什县老旧小区改造（小区外）基础设施建设项目（一期）</t>
  </si>
  <si>
    <t>英买力小区外恢复道路1.8公里、供排水管网各1.8公里、供气管网1.8公里、路名牌3个、通讯网络线路3.7公里、576光交2座、停车场1个、无障碍便民服务设施1个及相关配套设施。</t>
  </si>
  <si>
    <t>P21652927-0004</t>
  </si>
  <si>
    <t>2101-652927-17-01-198425</t>
  </si>
  <si>
    <t>乌发改批〔2021〕74号</t>
  </si>
  <si>
    <t>阿克苏地区乌什县棚户区安置房建设项目</t>
  </si>
  <si>
    <t>新建安置住房2250套及商铺等，总建筑面积22.4万平方米及配套附属设施。</t>
  </si>
  <si>
    <t>P21652927-0012</t>
  </si>
  <si>
    <t>2101-652927-17-01-457516</t>
  </si>
  <si>
    <t>乌发改批〔2020〕263号</t>
  </si>
  <si>
    <t>五级</t>
  </si>
  <si>
    <t>阿瓦提县</t>
  </si>
  <si>
    <t>阿瓦提县棉纺产业园基础设施建设项目</t>
  </si>
  <si>
    <t>新建标准化棉纺织造厂房15万平方米,配套建设排水管网2千米、天然气管网4千米、供暖管网3千米、道路3公里等配套附属设施。</t>
  </si>
  <si>
    <t>阿瓦提县工业园区管理委员会</t>
  </si>
  <si>
    <t>P20652928-0139</t>
  </si>
  <si>
    <t>2020-652928-47-01-049421</t>
  </si>
  <si>
    <t>瓦发改发﹝2020〕196号</t>
  </si>
  <si>
    <t>阿瓦提县2020年城镇棚户区改造项目</t>
  </si>
  <si>
    <t>阿瓦提县2020年城镇棚户区改造项目共涉及1000户，总面积为23万平方米。</t>
  </si>
  <si>
    <t>阿瓦提县住房和城乡建设局</t>
  </si>
  <si>
    <t>P19652928-0062</t>
  </si>
  <si>
    <t>2019-652928-47-01-031891</t>
  </si>
  <si>
    <t>瓦发改发〔2019〕66号</t>
  </si>
  <si>
    <t>阿瓦提县河滨一区保障性租赁住房配套基础设施改建项目</t>
  </si>
  <si>
    <t>改建公租房1824套，建筑面积72960平方米。配套基础设施建设内容：地面硬化16000平方米、供暖管网4800米、排水管网3300米、供水管网3300米、电力设施、垃圾收储等配套基础设施。</t>
  </si>
  <si>
    <t>P21652928-0002</t>
  </si>
  <si>
    <t>2102-652928-17-05-204155</t>
  </si>
  <si>
    <t>瓦发改发〔2021〕9号</t>
  </si>
  <si>
    <t>阿瓦提县保障性租赁住房建设项目</t>
  </si>
  <si>
    <t>新建公租房224套，建筑面积11065.8平方米及配套基础设施。配套基础设施建设内容：小区内:地面硬化8500平方米、供水管网3500米、排水管网3500米、供热管网7400米、文化休闲设施、公共卫生设施、电力设施、垃圾收储等配套基础设施。小区外:道路2.5公里、供水管网3000米、排水管网3000米、供热管网7000米、电力设施、公共卫生设施等配套基础设施。</t>
  </si>
  <si>
    <t>P21652928-0001</t>
  </si>
  <si>
    <t>2102-652928-17-05-374480</t>
  </si>
  <si>
    <t>瓦发改发〔2021〕10号</t>
  </si>
  <si>
    <t>克州小计</t>
  </si>
  <si>
    <t>克州</t>
  </si>
  <si>
    <t>克州本级</t>
  </si>
  <si>
    <t>伊尔克什坦口岸园区基础设施提升项目</t>
  </si>
  <si>
    <t>伊尔克什坦口岸园区2020年标准化厂房建设、标准化仓储库建设、及准化厂厂房、仓储库室外配套附属设施工程、边民互市区一级市场停车场项目、边民互市区一级市场三期工程及园区供排水管网建设等</t>
  </si>
  <si>
    <t>伊尔克什坦口岸园区管委会</t>
  </si>
  <si>
    <t>P20653000-0034</t>
  </si>
  <si>
    <t>2019-653024-49-01-022459</t>
  </si>
  <si>
    <t>克发改字〔2020〕196号</t>
  </si>
  <si>
    <t>发改名称;伊尔克什坦口岸园区基础设施建设提升项目
发改编码不一致</t>
  </si>
  <si>
    <t>阿图什市</t>
  </si>
  <si>
    <t>克州阿图什市昆山产业园标准化厂房及配套建设项目</t>
  </si>
  <si>
    <t>总占地面积143260平方米，总建筑面积90000平方米。包含标准化生产车间、研发中心，综合服务中心、配电室、维修间等以及完成道路，生活给水、绿化给水、排水、路灯、燃气、强弱电、热力、消防水池、监控、传达室、围墙、锅炉房及大门等配套设施建设。</t>
  </si>
  <si>
    <t>阿图什工业园区管委会</t>
  </si>
  <si>
    <t>P20653001-0137</t>
  </si>
  <si>
    <t>2020-653001-47-01-048961</t>
  </si>
  <si>
    <t>阿发改字（2020）282号</t>
  </si>
  <si>
    <t>系统名称：克州阿图什市昆山产业园标准化厂房及配套建设项目</t>
  </si>
  <si>
    <t>分别通过
克州阿图什市昆山产业园标准化厂房及配套设施建设项目</t>
  </si>
  <si>
    <t>阿图什市服装服饰小微产业园基础设施项目</t>
  </si>
  <si>
    <t>新建5200米道路，4500米污水管道，一座集水池，提升磅房，3000米供水管道，4700米供暖管，一座换热站道,1500米天然气管道，1500米围墙，5280米消防管道，一座500立方米消防水池及控制室，10KV输电线路，3座配电室等配套</t>
  </si>
  <si>
    <t>P20653001-0140</t>
  </si>
  <si>
    <t>2020-653001-78-01-023553</t>
  </si>
  <si>
    <t>阿发改字〔2020〕192号</t>
  </si>
  <si>
    <t>阿图什市服装服饰小微产业园标准化厂房项目</t>
  </si>
  <si>
    <t>新建16栋8万平方米标准化厂房及研发室</t>
  </si>
  <si>
    <t>P20653001-0141</t>
  </si>
  <si>
    <t>2020-653001-47-01-028815</t>
  </si>
  <si>
    <t>阿发改字〔2020〕193号</t>
  </si>
  <si>
    <t>阿图什市工业园区市政供水管网改造项目</t>
  </si>
  <si>
    <t>新建蓄水池一座，容积为5000立方米，新建17.7公里供水管道（DN500管道1300米，DN400管道4200米，DN300管道7400米，DN200管道4800米）、3公里11眼机井防护防洪坝及相关配套设施建设</t>
  </si>
  <si>
    <t>P20653001-0139</t>
  </si>
  <si>
    <t>2020-653001-78-01-023552</t>
  </si>
  <si>
    <t>阿发改字〔2020〕194号</t>
  </si>
  <si>
    <t>阿克陶县</t>
  </si>
  <si>
    <t>奥尔托喀讷什35千伏输变电工程</t>
  </si>
  <si>
    <t>新建35千伏变电站1座20兆伏安，线路37千米；新建10千伏线路45千米</t>
  </si>
  <si>
    <t>阿克陶县江西工业园区管委会</t>
  </si>
  <si>
    <t>P20653022-0072</t>
  </si>
  <si>
    <t>2019-653022-46-01-001876</t>
  </si>
  <si>
    <t>陶发改字〔2020〕104号</t>
  </si>
  <si>
    <t>发改编码不一致
发改名称：奥尔托喀讷什35千伏输变电工程项目</t>
  </si>
  <si>
    <t>乌恰县</t>
  </si>
  <si>
    <t>乌恰县老旧小区提升改造项目</t>
  </si>
  <si>
    <t>在县城各小区内新建管沟、物业管理用房及礼仪用房、智能垃圾分类设施、新建及改扩建停车场，对县城各小区内排水管网、绿化管网、路灯、便民公厕进行提升改造及楼顶屋面维修、地坪硬化、草坪种植等附属设施，采购健身器材及安装等。</t>
  </si>
  <si>
    <t>乌恰县住房和城乡建设局</t>
  </si>
  <si>
    <t>P20653024-0049</t>
  </si>
  <si>
    <t>2020-653024-78-01-025175</t>
  </si>
  <si>
    <t>恰发改字〔2020〕141号</t>
  </si>
  <si>
    <t>喀什地区合计</t>
  </si>
  <si>
    <t>喀什地区</t>
  </si>
  <si>
    <t>喀什市</t>
  </si>
  <si>
    <t>653101</t>
  </si>
  <si>
    <t>喀什市吐曼河西延观光带建设项目</t>
  </si>
  <si>
    <t>建设滨河路9公里，游步道7公里，骑行道7公里，新建桥梁550米，铺装广场18000平方米，520个停车位，新建停车场14000平方米，新建采摘基地、休闲渔业垂钓区、融合演艺场地，迷你马场，管理用房、环卫设施，吐曼河河道整治及相关配套设施等。</t>
  </si>
  <si>
    <t>喀什市重点项目建设管理中心</t>
  </si>
  <si>
    <t>2020-03</t>
  </si>
  <si>
    <t>P19653101-0026</t>
  </si>
  <si>
    <t>2019-653101-77-01-019965</t>
  </si>
  <si>
    <t>发改委审批</t>
  </si>
  <si>
    <t>喀什市第三污水处理厂出水管道及附属配套设施建设项目</t>
  </si>
  <si>
    <t>新建污水处理厂出水管道管径DN500，管长约7000米、泵站一座及附属配套设施，新建中水管网约80公里，泵站4座及调节蓄水池等附属设施配套。</t>
  </si>
  <si>
    <t>喀什市城市管理局</t>
  </si>
  <si>
    <t>喀什市供排水公司</t>
  </si>
  <si>
    <t>P20653101-0100</t>
  </si>
  <si>
    <t>2020-653101-78-01-050416</t>
  </si>
  <si>
    <t>乡镇级</t>
  </si>
  <si>
    <t>喀什市城镇垃圾处理设施提升改造项目</t>
  </si>
  <si>
    <t>按照标准垃圾填埋场做封场处理，包括排水系统、排气系统、覆土工程、覆膜工程、绿化工程等。</t>
  </si>
  <si>
    <t>喀什市市容环境卫生管理局</t>
  </si>
  <si>
    <t>2021-03</t>
  </si>
  <si>
    <t>2021-06</t>
  </si>
  <si>
    <t>P20653101-0103</t>
  </si>
  <si>
    <t>2020-653101-77-01-052219</t>
  </si>
  <si>
    <t>喀什市第二污水处理厂扩建项目</t>
  </si>
  <si>
    <t>扩建喀什市第二污水处理厂，扩建规模为3.2万立方米/日，使其处理规模达到6.4万立方/日,出水标准为一级A。</t>
  </si>
  <si>
    <t>P20653101-0098</t>
  </si>
  <si>
    <t>2020-653101-78-01-050417</t>
  </si>
  <si>
    <t>莎车县</t>
  </si>
  <si>
    <t>653125</t>
  </si>
  <si>
    <t>莎车县纺织服装产业园标准厂房及配套设施建设项目</t>
  </si>
  <si>
    <t>新建厂房4栋建筑总面积222327.22平方米、业务技术用房2700平方米，停车场8000平方米。</t>
  </si>
  <si>
    <t>莎车县工业园区管委会</t>
  </si>
  <si>
    <t>莎车工业园区管理委员会</t>
  </si>
  <si>
    <t>1202工业和信息产业监管部门</t>
  </si>
  <si>
    <t>P20653125-0010</t>
  </si>
  <si>
    <t>2102-653125-04-01-786185</t>
  </si>
  <si>
    <t>喀什经济开发区莎车产业园一期建设项目</t>
  </si>
  <si>
    <t>新建厂房4栋25200平方米、经济服务中心1栋12450.9平方米、锅炉房450平方米、给排水工程5200平方米、电气工程2000平方米、道路工程26200平方米、通信工程2000平方米、消防工程400平方米、绿化及配套设施。</t>
  </si>
  <si>
    <t>喀什经济开发区莎车产业园</t>
  </si>
  <si>
    <t>2022-03</t>
  </si>
  <si>
    <t>0103政府办公厅（室）及相关机构</t>
  </si>
  <si>
    <t>P21653125-0001</t>
  </si>
  <si>
    <t>2101-653102-04-01-822933</t>
  </si>
  <si>
    <t>莎车县中草药制剂中心设施设备项目</t>
  </si>
  <si>
    <t>对维吾尔医医院中草药制剂中心进行提升改造，改造面积2930平方米；扩建提取车间1栋，建筑面面积300平方米，并配套相关附属设施设备；购置熬药、灌装、包装、贴标签等相关设施设备。</t>
  </si>
  <si>
    <t>莎车县维吾尔医医院</t>
  </si>
  <si>
    <t>P20653125-0014</t>
  </si>
  <si>
    <t>2020-653125-84-01-051511</t>
  </si>
  <si>
    <t>疏勒县</t>
  </si>
  <si>
    <t>653122</t>
  </si>
  <si>
    <t>疏勒县中医院(药剂熬制中心）建设项目</t>
  </si>
  <si>
    <t>新建综合住院楼7000平方米，门诊楼6000平方米，中医专科病房楼6000平方米，中药制剂室1000平方米，发热门诊1000平方米等配套设施及设备</t>
  </si>
  <si>
    <t>疏勒县卫生健康委员会</t>
  </si>
  <si>
    <t>疏勒县维吾尔医医院</t>
  </si>
  <si>
    <t>P20653122-0069</t>
  </si>
  <si>
    <t>2020-653122-84-01-051586</t>
  </si>
  <si>
    <t>喀什经济开发区疏勒县产业园基础设施建设项目</t>
  </si>
  <si>
    <t>（1）新建建筑面积约9144平方米拥有5G智能化大数据平台的综合服务中心；（2）综合服务中心地下车库，面积3500平方米；（3）一期变配电工程，长度约12644米；（4）新建围墙约3.1公里；（5）主干道路约2.3公里（14米宽，32000平方米）及附属配套管线和配套设施；（6）综合服务中心周边场地外围的绿化工程18000平方米。</t>
  </si>
  <si>
    <t>疏勒县工业园管理委员会</t>
  </si>
  <si>
    <t>疏勒南疆齐鲁工业园区管理委员会</t>
  </si>
  <si>
    <t>P20653122-0068</t>
  </si>
  <si>
    <t>2020-653102-41-01-045194</t>
  </si>
  <si>
    <t>喀什地区疏勒县“一带一路”劳动密集型小微企业产业园项目（一期）</t>
  </si>
  <si>
    <t>项目位于新疆疏勒高新技术产业开发区，北临通达路，南临如意科技纺织产业园，西临新建小学及幼儿园，东临疏勒华兴重钢；项目总建面积约277087平方米，其中地上计容建筑面积约252087平方米，地下建筑面积约25000平方米；新建标准厂房20余万平方米，新建综合研发楼、餐厅、职工公寓等附属配套设施。项目计划总投资6亿元。分三期建设完成。2020年一期计划建设：综合研发楼约15000平方米、餐厅3层约8400平方米、地下车库约10000平方米；标准厂房约48500平方米及配套附属约50000平方米。</t>
  </si>
  <si>
    <t>疏勒南疆齐鲁工业园区管委会</t>
  </si>
  <si>
    <t>P19653122-0052</t>
  </si>
  <si>
    <t>2019-653122-72-01-029783</t>
  </si>
  <si>
    <t>巴楚县</t>
  </si>
  <si>
    <t>653130</t>
  </si>
  <si>
    <t>喀什地区巴楚县果蔬产业融合示范园建设项目</t>
  </si>
  <si>
    <t>新建日光温室大棚100座，总建筑面积400亩，配套相关附属设施。</t>
  </si>
  <si>
    <t>巴楚县农业农村局</t>
  </si>
  <si>
    <t>P20653130-0020</t>
  </si>
  <si>
    <t>2020-653130-01-01-035411</t>
  </si>
  <si>
    <t>喀什地区巴楚县城供水厂建设项目</t>
  </si>
  <si>
    <t>新建日供水量4万立方米水厂一座，铺设管网30公里；新建水质检测实验室500平方米，配套相关附属设施及设备。</t>
  </si>
  <si>
    <t>巴楚县城乡水务集团有限公司</t>
  </si>
  <si>
    <t>2021-11</t>
  </si>
  <si>
    <t>18国有企业</t>
  </si>
  <si>
    <t>P21653130-0018</t>
  </si>
  <si>
    <t>2102-653130-99-05-765557</t>
  </si>
  <si>
    <t>喀什经济开发区巴楚县园区总部经济中心及附属设施建设项目</t>
  </si>
  <si>
    <t>新建总部经济中心4162.4平方米，消防水池800立方米，配电室100平方米，地面硬化5500平方米，绿化3000平方米，给排水管网1000米，采暖300米，电气1050米，消防管网300米等设施设备。</t>
  </si>
  <si>
    <t>巴楚县工业园区管理委员会</t>
  </si>
  <si>
    <t>喀什经济开发区巴楚县产业园</t>
  </si>
  <si>
    <t>P20653130-0040</t>
  </si>
  <si>
    <t>2020-653102-47-01-048924</t>
  </si>
  <si>
    <t>麦盖提县</t>
  </si>
  <si>
    <t>653127</t>
  </si>
  <si>
    <t>麦盖提县中医医院制剂室及附属配套建设项目</t>
  </si>
  <si>
    <t>煎药室、炮制室及中药加工场所，配套用房及设备购置、基础设施建设等</t>
  </si>
  <si>
    <t>麦盖提县中医医院</t>
  </si>
  <si>
    <t>2022-04</t>
  </si>
  <si>
    <t>P20653127-0096</t>
  </si>
  <si>
    <t>2020-653127-84-01-051650</t>
  </si>
  <si>
    <t>英吉沙县</t>
  </si>
  <si>
    <t>653123</t>
  </si>
  <si>
    <t>英吉沙县工业园区固废填埋场建设项目</t>
  </si>
  <si>
    <t>新建固体废弃物填埋场一座，采购固废处理配套设备及附属设施等。</t>
  </si>
  <si>
    <t>英吉沙工业园区管理委员会</t>
  </si>
  <si>
    <t>2020-09</t>
  </si>
  <si>
    <t>P20653123-0027</t>
  </si>
  <si>
    <t>2020-653123-77-01-043780</t>
  </si>
  <si>
    <t>英吉沙县城镇污水处理厂提标改造工程</t>
  </si>
  <si>
    <t>新建混凝沉淀池、反硝化滤池、脱水机房改造、除臭设施、双回路电源等其他构筑物，污水处理量15000立方米/日。</t>
  </si>
  <si>
    <t>英吉沙县住房和城乡建设局</t>
  </si>
  <si>
    <t>英吉沙县供排水公司</t>
  </si>
  <si>
    <t>P19653123-0047</t>
  </si>
  <si>
    <t>2020-653123-78-01-017249</t>
  </si>
  <si>
    <t>岳普湖县</t>
  </si>
  <si>
    <t>653128</t>
  </si>
  <si>
    <t>岳普湖县蔬菜产业融合示范园建设项目</t>
  </si>
  <si>
    <t>总建筑面积为450000平方米，新建日光温室1000座，单座日光温室建筑面积为450平方米（50米*9米，带耳房），铺设道路总面积50000平方米，配套建设供电线路40000米；DN100PE管供水管网45000米</t>
  </si>
  <si>
    <t>岳普湖县农业农村局</t>
  </si>
  <si>
    <t>2020-06</t>
  </si>
  <si>
    <t>农业农村局</t>
  </si>
  <si>
    <t>P20653128-0007</t>
  </si>
  <si>
    <t>2020-653128-01-01-029456</t>
  </si>
  <si>
    <t>岳普湖县技工学校能力提升扩建工程</t>
  </si>
  <si>
    <t>新建7500平方米的图书阅览室、功能室、单身职工宿舍、学生宿舍楼、食堂，3000平方米的标准化操场，配套附属设施建设。</t>
  </si>
  <si>
    <t>岳普湖县技工学校</t>
  </si>
  <si>
    <t>0601人力资源和社会保障部门</t>
  </si>
  <si>
    <t>P21653128-0001</t>
  </si>
  <si>
    <t>2020-653128-83-01-051083</t>
  </si>
  <si>
    <t>岳普湖县城城市停车场建设项目</t>
  </si>
  <si>
    <t>新建停车位1000个及配套设施。</t>
  </si>
  <si>
    <t>岳普湖县城乡建设局</t>
  </si>
  <si>
    <t>岳普湖县住房和城乡建设局</t>
  </si>
  <si>
    <t>P20653128-0040</t>
  </si>
  <si>
    <t>2020-653128-78-01-050987</t>
  </si>
  <si>
    <t>和田地区小计</t>
  </si>
  <si>
    <t>和田地区</t>
  </si>
  <si>
    <t>墨玉县</t>
  </si>
  <si>
    <t>墨玉县2021年保障性住房建设项目</t>
  </si>
  <si>
    <t>新建保障性住房大约2000套及附属设施配套</t>
  </si>
  <si>
    <t>墨玉县住建局</t>
  </si>
  <si>
    <t>P21653222-0001</t>
  </si>
  <si>
    <t>2020-653222-47-01-000426</t>
  </si>
  <si>
    <t>墨发改项目〔2021〕31号</t>
  </si>
  <si>
    <t>墨玉县县城供水管网建设项目</t>
  </si>
  <si>
    <t>总长度为39700米供水管网及相应配套建设。</t>
  </si>
  <si>
    <t>080101供水</t>
  </si>
  <si>
    <t>P21653222-0008</t>
  </si>
  <si>
    <t>2020-653222-49-01-048682</t>
  </si>
  <si>
    <t>墨发改项目〔2020〕143号</t>
  </si>
  <si>
    <t>和田县</t>
  </si>
  <si>
    <t>和田地区和田县人民医院传染病房及救治能力提升建设项目</t>
  </si>
  <si>
    <t>总建筑面积21100平方米，其中：救治能力用房4600平方米，发热门诊综合楼13000平方米，传染科病房楼3500平方米及附属设施、设备、信息化建设等</t>
  </si>
  <si>
    <t>和田县人民医院</t>
  </si>
  <si>
    <t>和田县人民政府</t>
  </si>
  <si>
    <t>P20653221-0037</t>
  </si>
  <si>
    <t>2020-653221-84-01-050364</t>
  </si>
  <si>
    <t>和县发改项[2020]161号</t>
  </si>
  <si>
    <t>和田地区和田县人民医院门急诊综合楼建设项目</t>
  </si>
  <si>
    <t>建筑面积17000平方米及设备购置等</t>
  </si>
  <si>
    <t>P20653221-0093</t>
  </si>
  <si>
    <t>2020-653221-76-01-033787</t>
  </si>
  <si>
    <t>和县发改[2020]53号</t>
  </si>
  <si>
    <t>洛浦县</t>
  </si>
  <si>
    <t>洛浦县农业产业融合示范园建设项目</t>
  </si>
  <si>
    <t>新建标准化厂房1.2万㎡、新建2000㎡科普培训中心，建设1000㎡农产品质量速检站，建设1000㎡标准化育苗中心，建设高标准日光温棚200座，建设5000㎡标准化养殖车间，建设10万㎡高标准水产养殖车间，建设100座50T保鲜库，建设3000吨冷冻库，建设1000吨速冻库，购买10辆冷藏运输车，建设2万亩高标准农田，建设2万㎡标准鸡舍，建设业务用房1万平方米，配套园区产业相关设备，完善园区内电力、道路、给排水、通气等基础设施。</t>
  </si>
  <si>
    <t>洛浦县农业农村局</t>
  </si>
  <si>
    <t>2021年6月</t>
  </si>
  <si>
    <t>P20653224-0092</t>
  </si>
  <si>
    <t>2020-653224-84-03-027341</t>
  </si>
  <si>
    <t>洛发改项目[2020]227号</t>
  </si>
  <si>
    <t>和田地区北京工业园区供排水管网及附属配套建设项目</t>
  </si>
  <si>
    <t>完善工业园区基础设施，其中供水管网40千米，排水管网40千米，道路修复20千米，及相关配套设施。,完善工业园区基础设施，其中供水管网40千米，排水管网40千米，道路修复20千米，及相关配套设施。</t>
  </si>
  <si>
    <t>和田地区北京工业园区管理委员会</t>
  </si>
  <si>
    <t>P20653224-0090</t>
  </si>
  <si>
    <t>2020-653224-78-03-050917</t>
  </si>
  <si>
    <t>洛发改项目[2019]427号</t>
  </si>
  <si>
    <t>策勒县</t>
  </si>
  <si>
    <t>策勒县人民医院住院综合楼建设项目</t>
  </si>
  <si>
    <t>总建筑面积88056.76平方米，其中门诊综合楼18500平方米、住院综合楼22200平方米、妇儿综合楼6056.12平方米、中医康复楼6000平方米、急救站2976平方米、行政办公楼5100平方米、医护公寓两栋14500平方米、干部周转房1282.56平方米、后勤膳食中心4200平方米、物资药物库房4842.08平方米、高压氧仓600平方米、消洗中心1200平方米、发电机房360平方米、门卫及其他240平方米。</t>
  </si>
  <si>
    <t>策勒县人民医院</t>
  </si>
  <si>
    <t>策勒县卫生健康委员会</t>
  </si>
  <si>
    <t>P19653225-0059</t>
  </si>
  <si>
    <t>2020-653225-84-01-023633</t>
  </si>
  <si>
    <t>策发改[2020]237号</t>
  </si>
  <si>
    <t>于田县</t>
  </si>
  <si>
    <t>于田县污水处理厂提标改造项目</t>
  </si>
  <si>
    <t>县城新建污水处理厂一座、改造一座，出水质量达到A级排放标准12000立方米/日；玫瑰小镇新建污水处理厂一座，改造一座，出水质量达到A级排放标准8000立方米/日。</t>
  </si>
  <si>
    <t>于田县住房和城乡建设局</t>
  </si>
  <si>
    <t>501城镇污水垃圾处理</t>
  </si>
  <si>
    <t>P20653226-0171</t>
  </si>
  <si>
    <t>2102-653226-17-01-962829</t>
  </si>
  <si>
    <t>于发改项目[2019]52号</t>
  </si>
  <si>
    <t>于田县2021年棚户区改造建设项目</t>
  </si>
  <si>
    <t>新建棚户区改造300套</t>
  </si>
  <si>
    <t>P20653226-0112</t>
  </si>
  <si>
    <t>2102-653226-17-01-327017</t>
  </si>
  <si>
    <t>于发改项目[2020]46号</t>
  </si>
  <si>
    <t>于田县2019年公共租赁住房建设项目</t>
  </si>
  <si>
    <t>续建公共租赁租房4450套</t>
  </si>
  <si>
    <t>P19653226-0091</t>
  </si>
  <si>
    <t>2020-653226-47-01-000697</t>
  </si>
  <si>
    <t>于发改项目[2019]46号</t>
  </si>
  <si>
    <t>和田市</t>
  </si>
  <si>
    <t>北京和田工业园区纺织服装产业园区标准化厂房建设项目（一期）</t>
  </si>
  <si>
    <t>新建纺织服装标准化厂房4栋，每栋11598平方米，总建筑面积46392平方米。</t>
  </si>
  <si>
    <t>北京和田工业园区管理委员会</t>
  </si>
  <si>
    <t>和田市人民政府</t>
  </si>
  <si>
    <t>P20653201-0093</t>
  </si>
  <si>
    <t>2020-653201-18-01-050804</t>
  </si>
  <si>
    <t>和市发改[2020]3号</t>
  </si>
  <si>
    <t>和田市2020年公共租赁住房建设项目</t>
  </si>
  <si>
    <t>在国有土地上新建保障性租赁住房1130套，建筑面积40235.54平方米，产权属于政府。建设配套基础设施：给水管线4公里及其他附属配套设施</t>
  </si>
  <si>
    <t>和田市住房和城乡建设局</t>
  </si>
  <si>
    <t>和田地区住房和城乡建设局</t>
  </si>
  <si>
    <t>P21653201-0012</t>
  </si>
  <si>
    <t>2102-653201-17-01-204910</t>
  </si>
  <si>
    <t>和发改投资[2020]20号</t>
  </si>
  <si>
    <t>伊犁州小计</t>
  </si>
  <si>
    <t>新疆维吾尔自治区伊犁哈萨克自治州</t>
  </si>
  <si>
    <t>伊犁州本级</t>
  </si>
  <si>
    <t>G578线墩麻扎-尼勒克段公路建设项目</t>
  </si>
  <si>
    <t>一级公路，总里程70.56公里</t>
  </si>
  <si>
    <t>伊犁州交通运输局</t>
  </si>
  <si>
    <t>2016年</t>
  </si>
  <si>
    <t>1101公路水路运输部门</t>
  </si>
  <si>
    <t>P16654000-0001</t>
  </si>
  <si>
    <t>2018-654028-48-01-023851</t>
  </si>
  <si>
    <t>新发改交通[2016]1381号</t>
  </si>
  <si>
    <t>分别在两清单中</t>
  </si>
  <si>
    <t>新疆伊犁州新源县那拉提景区河谷草原旅游公共基础设施建设项目</t>
  </si>
  <si>
    <t>（一）对河谷草原五处节点以及滨河景观道基础设施提升改造及其他附属设施；（二）景区现状游客服务中心提升改造及其他附属设施，包括：1.对现状游客中心7000平方米屋顶进行改造；2.对现状游客服务中心建筑设施及附属设施进行提升及其他附属设施；（三）对景区内63.3公里道路进行提升改造及40公里仿生态护栏安装及其他附属设施，并对15处地质灾害约50000平方米进行处理；（四）一山四景—哈茵赛旅游民俗村—天界台—游牧人家23km电路线路建设、蝴蝶谷节点—蛟龙出海—卧牛岗12公里电路线路建设及其他附属设施；（五）代格拉斯公共服务设施8000平方米进行提升改造建设内容主要包括：1.基础设施建筑风貌整体提升、给排水、排污、环卫设施等附属设施进行提升改造；2.建设旅游大数据指挥中心7147.3平方米及整体提升改造。</t>
  </si>
  <si>
    <t>伊犁州那拉提旅游风景管理委员会</t>
  </si>
  <si>
    <t>伊犁哈萨克自治州那拉提旅游风景区管理委员会</t>
  </si>
  <si>
    <t>P21654000-0001</t>
  </si>
  <si>
    <t>2102-654025-22-01-985066</t>
  </si>
  <si>
    <t>新发改综字[2021]009号</t>
  </si>
  <si>
    <t>奎屯市</t>
  </si>
  <si>
    <t>奎屯-独山子经济技术开发区北一区产业园基础设施配套项目</t>
  </si>
  <si>
    <t>主要建设园区道路29150米、给水管网DN300\DN400\DN600共计14000米、排水管网DN400\DN500\DN600\DN800共计11000米、供热官网DN400\DN600共计9100米、公共基础设施建设等。</t>
  </si>
  <si>
    <t>奎屯-独山子经济技术开发区管理委员会</t>
  </si>
  <si>
    <t>P19654003-0027</t>
  </si>
  <si>
    <t>2020-654003-50-01-038982</t>
  </si>
  <si>
    <t>奎独开经建研〔2019〕03号</t>
  </si>
  <si>
    <t>奎屯-独山子经济技术开发区奎东特色产业园战略性新兴产业-新材料产业园基础设施建设项目</t>
  </si>
  <si>
    <t>主要建设园区道路34000米、生活给水管网DN200\DN300\DN400共计7800米、工业给水管网DN200\DN300\DN400\DN600共计12500米,排水管网DN400\DN500\DN800\DN1000共计18000米、供热管网DN300\DN600共计13500米、公共基础设施建设等。</t>
  </si>
  <si>
    <t>P19654003-0023</t>
  </si>
  <si>
    <t>2020-654003-50-01-038986</t>
  </si>
  <si>
    <t>奎独开经建研〔2019〕13号</t>
  </si>
  <si>
    <t>伊犁州奎屯市跨境电子商务产业园基础设施项目</t>
  </si>
  <si>
    <t>占地120亩，总建筑面积51000平方米。其中，新建跨境电商厂房8000平方米，产品功能展示区2000平方米，综合配套用房3000平方米，10000平方米的地下仓储空间，并配套水2000米、电1500米、气300米、道路3000平方米等基础设施配套工程。</t>
  </si>
  <si>
    <t>奎屯市商务局</t>
  </si>
  <si>
    <t>0112商贸部门</t>
  </si>
  <si>
    <t>P20654003-0006</t>
  </si>
  <si>
    <t>2102-654003-21-01-563513</t>
  </si>
  <si>
    <t xml:space="preserve">奎发改中心〔2020〕16号
</t>
  </si>
  <si>
    <t>特克斯县</t>
  </si>
  <si>
    <t>伊犁州特克斯县全域旅游基础设施建设项目</t>
  </si>
  <si>
    <t>1、喀拉峻景区沿线提升及景区电力改造项目
涉及喀拉峻景区沿线40公里；布拉克门票站—遗产展示馆沿途改造；骆驼驿站加固及运营；景区警务站改造，及景区沿线相关配套附属设施建设。停车场3个；景区内红色旅游景点打造，喀拉峻景区阔克段苏电力敷设（20公里）高压地埋电缆，及景区相关配套附属设施建设。
2、喀拉峻景区道路建设项目新建景区道路60.9公里，其中沙石化道路30公里，硬化道路30.9公里。
3、喀拉峻景区旅游厕所及停车场（停靠站）建项目新建3A级旅游厕所、生态停车场、游客休憩廊庭厅、停靠点等基础设施建设，及相关配套附属设施建设。
4、喀拉峻景区安全设施建设项目停景区内观景平台、停车场等基础服务设施遮阳避雨廊亭等设施建设及相关配套附属设施。</t>
  </si>
  <si>
    <t>特克斯县文化体育广播电视和旅游局</t>
  </si>
  <si>
    <t>1302旅游业管理部门</t>
  </si>
  <si>
    <t>P20654027-0158</t>
  </si>
  <si>
    <t>2020-654027-78-01-024481</t>
  </si>
  <si>
    <t>特发改【2020】110号</t>
  </si>
  <si>
    <t>伊犁州特克斯县中天山旅游景区琼库什台生态旅游基础设施建设项目</t>
  </si>
  <si>
    <t>全长90公里，按四级公路标准建设，路基宽度改成6.5米，路面宽度改成6米，设计速度改成20km/h；包括路基、桥梁、涵洞、路面、交通安全设施、强电弱电、人行道、游步道、停车场、停靠点、观景台、旅游驿站等</t>
  </si>
  <si>
    <t>特克斯县交通局</t>
  </si>
  <si>
    <t>P20654027-0264</t>
  </si>
  <si>
    <t>2020-654027-54-01-006141</t>
  </si>
  <si>
    <t>特发改【2020】105号</t>
  </si>
  <si>
    <t>原：伊犁州特克斯县中天山旅游景区琼库什台生态旅游基础设施项目</t>
  </si>
  <si>
    <t>巩留县</t>
  </si>
  <si>
    <t>伊犁州巩留县工业园区标准化厂房及基础设施配套建设项目</t>
  </si>
  <si>
    <t>建设10万平方米的标准化厂房及配套设施，建设1200平方米园区服务中心及配套附属设施</t>
  </si>
  <si>
    <t>巩留县工业园区管委会</t>
  </si>
  <si>
    <t>0112 商贸部门</t>
  </si>
  <si>
    <t>P20654024-0206</t>
  </si>
  <si>
    <t>2020-654024-47-01-050042</t>
  </si>
  <si>
    <t>巩发改基字〔2020〕195号</t>
  </si>
  <si>
    <t>霍城县</t>
  </si>
  <si>
    <t>霍城经济开发区标准厂房建设项目</t>
  </si>
  <si>
    <t>新建标准化厂房50000平米，并配套道路等相关附属设施。</t>
  </si>
  <si>
    <t>霍城经济开发区管委会</t>
  </si>
  <si>
    <t>P20654023-0244</t>
  </si>
  <si>
    <t>2020-654023-59-01-023122</t>
  </si>
  <si>
    <t>霍县发改投资（2020）01号</t>
  </si>
  <si>
    <t>霍尔果斯市</t>
  </si>
  <si>
    <t>霍尔果斯经济开发区开建国际货运代理有限公司铁路专用线建设项目</t>
  </si>
  <si>
    <t>新建铁路2条（准轨、宽轨各1条），改建铁路2条（准轨、宽轨各1条），共计9.872km。项目建设内容主要包括路基、桥涵、轨道、站场、综合房屋、给排水、四电工程（电力、信号、通信、接触网）等项目</t>
  </si>
  <si>
    <t>霍尔果斯市工业和信息化局</t>
  </si>
  <si>
    <t>P19654004-0006</t>
  </si>
  <si>
    <t>2019-654004-53-02-025903</t>
  </si>
  <si>
    <t>新发改函〔2019〕86号</t>
  </si>
  <si>
    <t>霍尔果斯南部工业园电力改迁工程</t>
  </si>
  <si>
    <t>改迁110kV输电线路20.3公里，其中单回路8.2公里，双回路12.1公里。改迁35kV输电线路全长13公里，其中单回路3.6公里，双回路9.4公里。</t>
  </si>
  <si>
    <t>2021年12月</t>
  </si>
  <si>
    <t>P20654004-0074</t>
  </si>
  <si>
    <t>2020-654004-92-01-050680</t>
  </si>
  <si>
    <t>霍市发改〔2020〕158号</t>
  </si>
  <si>
    <t>霍尔果斯市城南产业园基础设施建设项目</t>
  </si>
  <si>
    <t>新建日处理能力2万方，总建筑面积6667.93㎡污水处理厂；新建供水规模为1.5 万m3/d供水厂和33公里供水管线；建设占地面积约657亩，库容175万m³/d的再生水调蓄库；新建110kv变电站1座，输电线路32.5km；新建10KV环网柜9座，新建10KV电缆线路6006米，新建电缆沟144米，新建电缆井120座；新建道路共35条，总长度50.5公里。</t>
  </si>
  <si>
    <t>P20654004-0017</t>
  </si>
  <si>
    <t>2020-654004-78-01-010896</t>
  </si>
  <si>
    <t>霍市发改投资〔2020〕18号</t>
  </si>
  <si>
    <t>霍尔果斯百万平米标准化厂房建设项目</t>
  </si>
  <si>
    <t>主要建设100万平方米标准化厂房。</t>
  </si>
  <si>
    <t>P20654004-0004</t>
  </si>
  <si>
    <t>2020-654004-47-01-010004</t>
  </si>
  <si>
    <t>霍市发改投资〔2020〕10号</t>
  </si>
  <si>
    <t>霍尔果斯经济开发区口岸园区城市基础设施建设项目</t>
  </si>
  <si>
    <t>主要建设城区供排水管网、供气管网、停车场、托育所、综合服务站等相关基础设施，打造智慧化小区；对城区现有存量设施进行完善，配套建设其他相关设施等，弥补城市公共服务短板。</t>
  </si>
  <si>
    <t>霍尔果斯市住房和城乡建设局</t>
  </si>
  <si>
    <t>0199 其他一般公共服务部门</t>
  </si>
  <si>
    <t>P20654004-0025</t>
  </si>
  <si>
    <t>2020-654004-48-01-024358</t>
  </si>
  <si>
    <t>霍市发改投资〔2020〕5号</t>
  </si>
  <si>
    <t>霍尔果斯南部产业园110KV输电站二期建设项目</t>
  </si>
  <si>
    <t>新建110kv变电站1座。</t>
  </si>
  <si>
    <t>P20654004-0072</t>
  </si>
  <si>
    <t>2020-654004-92-01-050715</t>
  </si>
  <si>
    <t>霍市发改〔2020〕157号</t>
  </si>
  <si>
    <t>霍尔果斯市南部产业园（二期）110kV输变电项目10千伏配套送出工程</t>
  </si>
  <si>
    <t>新建10kV环网柜(2进6出)18座，10kV电缆电缆线路23.651千米。</t>
  </si>
  <si>
    <t>P20654004-0073</t>
  </si>
  <si>
    <t>2020-654004-44-01-046567</t>
  </si>
  <si>
    <t>霍特发改〔2020〕36号</t>
  </si>
  <si>
    <t>霍尔果斯经济开发区清水河配套园区加工产业园标准化厂房建设项目（二期）</t>
  </si>
  <si>
    <t>新建双层标准化厂房建筑面积60000平米及配套附属设施。</t>
  </si>
  <si>
    <t>霍尔果斯经济开发区清水河配套园区管委会</t>
  </si>
  <si>
    <t>P20654004-0060</t>
  </si>
  <si>
    <t>2020-654023-59-01-050992</t>
  </si>
  <si>
    <t>霍县发改投资〔2020〕74号</t>
  </si>
  <si>
    <t>霍尔果斯经济开发区伊宁园区中小企业创业孵化园三期</t>
  </si>
  <si>
    <t>新建总建筑面积80000平方米的标准化厂房。其中包括：机械加工，装备制造，装配式建筑等功能</t>
  </si>
  <si>
    <t>霍尔果斯经济开发区伊宁园区管理委员会</t>
  </si>
  <si>
    <t>霍尔果斯经济开发区伊宁园区</t>
  </si>
  <si>
    <t>P20654004-0067</t>
  </si>
  <si>
    <t>2020-654002-72-01-047145</t>
  </si>
  <si>
    <t>霍伊经发〔2020〕10号</t>
  </si>
  <si>
    <t>塔城地区小计</t>
  </si>
  <si>
    <t>塔城地区</t>
  </si>
  <si>
    <t>塔城市</t>
  </si>
  <si>
    <t>塔城市污水管网建设项目</t>
  </si>
  <si>
    <t>新建污水管网21.5公里，管径de400-de1200，排水检查井538座。</t>
  </si>
  <si>
    <t>塔城市住房和城乡建设局</t>
  </si>
  <si>
    <t>塔城地区住房和城乡建设局</t>
  </si>
  <si>
    <t>P20654201-0058</t>
  </si>
  <si>
    <t>2020-654201-49-01-012057</t>
  </si>
  <si>
    <t>塔市发改投资[2020]163号</t>
  </si>
  <si>
    <t>塔城市老城区停车场建设项目</t>
  </si>
  <si>
    <t>市区内新建停车位1600个，规划总面积为70000平方米，其中绿化面积15000平方米，人行道5000平方米。</t>
  </si>
  <si>
    <t>P19654201-0044</t>
  </si>
  <si>
    <t>2019-654201-78-01-021223</t>
  </si>
  <si>
    <t>塔市发改投资 [2019]235号</t>
  </si>
  <si>
    <t>两清单分别通过</t>
  </si>
  <si>
    <t>塔城巴克图口岸排水管网一期建设项目</t>
  </si>
  <si>
    <t>新建排水管网de315～de400，6871米；de315～de500，15775米；de315～de800，4960米。</t>
  </si>
  <si>
    <t>塔城市边境经济合作区规划建设环境保护局</t>
  </si>
  <si>
    <t>塔城市边境经济合作区管理委员会</t>
  </si>
  <si>
    <t>P20654201-0023</t>
  </si>
  <si>
    <t>2019-654201-76-01-018918</t>
  </si>
  <si>
    <t>塔市发改投资[2020]9号</t>
  </si>
  <si>
    <t>两清单分别通过
原：塔城巴克图口岸排水管网一期</t>
  </si>
  <si>
    <t>塔城巴克图口岸污水处理厂配套中水储库建设项目</t>
  </si>
  <si>
    <t>新建中水储库一座，容量52.93m³，建设污水厂至中水库之间的DN600排水管道3000m，建设dn315中水回用管道2000m，购置18 m³洒水车两辆。</t>
  </si>
  <si>
    <t>P19654201-0048</t>
  </si>
  <si>
    <t>2019-654201-77-01-021266</t>
  </si>
  <si>
    <t>塔市发改投资[2019]180号</t>
  </si>
  <si>
    <t>额敏县</t>
  </si>
  <si>
    <t>额敏县城集中供热三期提标改造工程项目</t>
  </si>
  <si>
    <t>厂房锅炉房1台80吨及3台130吨锅炉设备升级改造；供热系统自动化控制、监控系统升级改造；封闭式煤厂建设；附属设备提标改造；</t>
  </si>
  <si>
    <t>额敏县住房和城乡建设局</t>
  </si>
  <si>
    <t>额敏县人民政府</t>
  </si>
  <si>
    <t>P20654221-0002</t>
  </si>
  <si>
    <t>2020-654221-44-01-047225</t>
  </si>
  <si>
    <t>额发改[2020]62号</t>
  </si>
  <si>
    <t>额敏县供热管网铺设工程项目</t>
  </si>
  <si>
    <t>铺设DN150-DN500供热一网、二网约2*6000米，顶管穿越、道路恢复、井室、阀门等附属设施建设；</t>
  </si>
  <si>
    <t>P20654221-0071</t>
  </si>
  <si>
    <t>2020-654221-44-01-048758</t>
  </si>
  <si>
    <t>额发改[2020]314号</t>
  </si>
  <si>
    <t>额敏县污水厂污泥处置项目</t>
  </si>
  <si>
    <t>主要内容有厂房、污泥处置设备、封闭污泥池、污水厂设备升级等附属配套工程，新建污泥处置设施一套，处理规模100t/d。</t>
  </si>
  <si>
    <t>额敏县供排水公司</t>
  </si>
  <si>
    <t>P19654221-0018</t>
  </si>
  <si>
    <t>2020-654221-77-01-048161</t>
  </si>
  <si>
    <t>额发改[2020]264号</t>
  </si>
  <si>
    <t>额敏县（建制镇）污水处理站及相关配套附属项目</t>
  </si>
  <si>
    <t>按一级A标准新建日处理1500方污水处理厂1座，采用预处理+A/A/O工艺+深度处理单元+消毒。包括加药间、配电间、控制室、提升水池、格栅渠、曝气生物滤池车间、高效深度处理车间等建、构筑物。污水处理厂在线检测系统，污水处理厂配套绿化，硬化，供水，供电等附属工程；新建DN200~DN500生活污水收集管网70公里及排水检查井等附属设施，其中DN200~DN300入户污水收集管道40公里,DN400~DN500的污水收集干管30公里。</t>
  </si>
  <si>
    <t>P20654221-0069</t>
  </si>
  <si>
    <t>2020-654221-77-01-012032</t>
  </si>
  <si>
    <t>额发改[2020]268号</t>
  </si>
  <si>
    <t xml:space="preserve">两清单分别通过
</t>
  </si>
  <si>
    <t>塔城地区额敏县阿克阔麦游客服务中心建设项目</t>
  </si>
  <si>
    <t>建设综合信息咨询，交通换乘服务，旅游安全保障和救援，停车场，新能源车辆充电桩，5G服务覆盖等综合配套服务功能附属设施等。</t>
  </si>
  <si>
    <t>额敏县文化体育广播电视和旅游局</t>
  </si>
  <si>
    <t>P20654221-0018</t>
  </si>
  <si>
    <t>2020-654221-78-01-038346</t>
  </si>
  <si>
    <t>额发改[2020]217号</t>
  </si>
  <si>
    <t>乌苏市</t>
  </si>
  <si>
    <t>乌苏市2019年棚户区改造项目</t>
  </si>
  <si>
    <t>棚户区改造占地面积635亩，户数300人，总建筑面积25500平方米及室外配套基础设施</t>
  </si>
  <si>
    <t>乌苏市住建局</t>
  </si>
  <si>
    <t>乌苏住建局</t>
  </si>
  <si>
    <t>P19654202-0002</t>
  </si>
  <si>
    <t>2019-654202-70-01-011716</t>
  </si>
  <si>
    <t>乌发改[2019]106号</t>
  </si>
  <si>
    <t>乌苏市物流运输服务中心与大型停车场建设项目</t>
  </si>
  <si>
    <t>项目占地面积约493213.77平方米，主要建设运输服务中心812.56平方米、大车小车检测线1330.56平方米、维修车间4800平方米、职工之家11758.92平方米、司机之家24584.07平方米、司机之家装配式隔离房建筑9000平方米、主要建设停车场430864平方米、检测区与智慧物流区停车场47714平米、周围彩砖铺设18056平米及基础设施配套工程。</t>
  </si>
  <si>
    <t>乌苏市塔南商贸物流服务中心</t>
  </si>
  <si>
    <t xml:space="preserve">P20654202-0044 </t>
  </si>
  <si>
    <t>2020-654202-59-01-045699</t>
  </si>
  <si>
    <t>乌发改[2020]302号</t>
  </si>
  <si>
    <t>沙湾市</t>
  </si>
  <si>
    <t>塔城地区沙湾县妇幼保健计划生育服务中心诊疗能力提升建设项目</t>
  </si>
  <si>
    <t>妇幼保健院医疗能力提升设施改扩建、信息化平台建设，购置医疗设备等</t>
  </si>
  <si>
    <t>沙湾县妇幼保健院</t>
  </si>
  <si>
    <t>沙湾县卫健委</t>
  </si>
  <si>
    <t>P20654223-0010</t>
  </si>
  <si>
    <t>2020-654223-84-01-048090</t>
  </si>
  <si>
    <t>沙发改字[2020]209号</t>
  </si>
  <si>
    <t>沙湾县鹿角湾景区旅游基础设施升级改造项目</t>
  </si>
  <si>
    <t>新建景区大门1座、服务区道路1300米、游客中心及接待中心场地10000平方米、景区干道6000米、景区标识牌1组、星级旅游公厕1座、移动式公厕1座，安装道路交通安全隔离、指示标识等；对景区内地质灾害进行整治，安装视频监控系统（含警务站），对游客中心、票务系统等进行升级改造。</t>
  </si>
  <si>
    <t>沙湾县文化体育广播电视和旅游局</t>
  </si>
  <si>
    <t>沙湾县人民政府</t>
  </si>
  <si>
    <t>P18654223-0015</t>
  </si>
  <si>
    <t>2019-654223-90-01-021816</t>
  </si>
  <si>
    <t>沙发改字[2018]187号</t>
  </si>
  <si>
    <t>塔城地区沙湾县中医医院诊疗能力提升项目</t>
  </si>
  <si>
    <t>购置医疗设备，门诊、住院楼改扩建、CT、彩超、全自动生化仪、中医康复类医疗设备</t>
  </si>
  <si>
    <t>沙湾县中医医院</t>
  </si>
  <si>
    <t>P20654223-0012</t>
  </si>
  <si>
    <t>2020-654223-84-01-048000</t>
  </si>
  <si>
    <t>沙发改字[2020]208号</t>
  </si>
  <si>
    <t>沙湾县老旧小区改造工程</t>
  </si>
  <si>
    <t>老旧小区改造:沙湾县老旧小区8个片区水、暖、电、气、通讯、安防、地坪等基础设施改造,及其他服务设施建设</t>
  </si>
  <si>
    <t>沙湾县住房和城乡建设局</t>
  </si>
  <si>
    <t>P20654223-0022</t>
  </si>
  <si>
    <t>2020-654223-78-01-026114</t>
  </si>
  <si>
    <t>沙发改字[2020]38号</t>
  </si>
  <si>
    <t>沙湾县县域医共体信息化建设项目</t>
  </si>
  <si>
    <t>用于县城内各医疗机构远程会诊以及影像传输、医院成本管理、决策系统；进一步完善院内院外信息化系统，打通我县县域医共体信息化平台运行的高速通道</t>
  </si>
  <si>
    <t>沙湾县人民医院</t>
  </si>
  <si>
    <t>P20654223-0018</t>
  </si>
  <si>
    <t>2020-654223-84-01-048839</t>
  </si>
  <si>
    <t>沙发改字[2020]210号</t>
  </si>
  <si>
    <t>托里县</t>
  </si>
  <si>
    <t>托里县城西公共停车场建设项目</t>
  </si>
  <si>
    <t>城西新建停车场10万平方米及车辆维修保养及应急救援餐饮住宿等便民服务场所和附属设施。</t>
  </si>
  <si>
    <t>托里县住房和城乡建设局</t>
  </si>
  <si>
    <t>P20654224-0038</t>
  </si>
  <si>
    <t>2020-654224-78-01-012778</t>
  </si>
  <si>
    <t>托发改项目[2020]74号</t>
  </si>
  <si>
    <t>托里县供水管网提升建设项目</t>
  </si>
  <si>
    <t>建设供水管网35.3公里及配套设施，其中：DN400供水管网11.4公里、DN200供水管网3.6公里、DN160供水管网13.5公里、DN110供水管网6.8公里。</t>
  </si>
  <si>
    <t>托里县供排水公司</t>
  </si>
  <si>
    <t>P20654224-0032</t>
  </si>
  <si>
    <t>2020-654224-78-01-048278</t>
  </si>
  <si>
    <t>托发该项目[2020]227号</t>
  </si>
  <si>
    <t>托里县那仁苏供水工程项目</t>
  </si>
  <si>
    <t>主要建设内容：拦河闸 1 座、泵站 1 座和供水管道总长 43.86km、沿线设支墩合计 153 座、沿线交叉建筑物 43 座、沿线附属构筑物共 166 座，其中高位水池 1 座、减压池 6 座、箱式双向调压塔 2 座、减压控流阀井 8 座、检查井 15 座、补排气井 94 座、流量井 9 座、泄水阀井 31 座。</t>
  </si>
  <si>
    <t>托里县水利局</t>
  </si>
  <si>
    <t>2020年10月</t>
  </si>
  <si>
    <t>托里县人民政府</t>
  </si>
  <si>
    <t>P19654224-0028</t>
  </si>
  <si>
    <t>2019-654224-76-01-021043</t>
  </si>
  <si>
    <t>托发改项目2019]175号</t>
  </si>
  <si>
    <t>裕民县</t>
  </si>
  <si>
    <t>裕民县江格斯水库工程</t>
  </si>
  <si>
    <t>江格斯水库总库容为270×104m3，工程主要建设内容包括：浇筑式沥青砼心墙砂砾石坝、右岸坝肩溢洪道和导流兼放水隧洞组成。大坝长175米，坝顶宽5米，坝高53.17米。</t>
  </si>
  <si>
    <t>裕民县水利局</t>
  </si>
  <si>
    <t>裕民县人民政府</t>
  </si>
  <si>
    <t>P17654225-0003</t>
  </si>
  <si>
    <t>2019-654225-76-01-011633</t>
  </si>
  <si>
    <t>裕发改项目[2017]77号</t>
  </si>
  <si>
    <t>裕民县城供水设施改造项目</t>
  </si>
  <si>
    <t>自来水厂D型滤池改造、新建5000立方清水池一座及附属设施建设、新增化验设备一套、新建500立方沉淀池、水厂厂区部分设施改造修缮（包括地坪、食堂、值班室等）、部分厂区供水管网改造、自来水厂、二沉池安装电采暖设施等。</t>
  </si>
  <si>
    <t>裕民县住房和城乡建设局</t>
  </si>
  <si>
    <t>P20654225-0016</t>
  </si>
  <si>
    <t>2020-654225-78-01-048387</t>
  </si>
  <si>
    <t>裕发改项目[2020]267号</t>
  </si>
  <si>
    <t>裕民县城镇生活垃圾转运站建设项目</t>
  </si>
  <si>
    <t>1、新建1座日处理100吨生活垃圾分类转运站1座及配套附属设备，包括生活垃圾分类收集设施拉勾臂车2辆，垃圾分类集装箱4个，小钩臂车5辆，垃圾分类收集箱100个。
2、机械设备购置：压缩车5台（8吨的3台、3吨的2台）、洗扫车3台、自卸车2台、滑移装载机2台、水车1台、摆臂式垃圾车2台、餐厨垃圾车1台。
3、新建5000平方米车库1座</t>
  </si>
  <si>
    <t>P20654225-0029</t>
  </si>
  <si>
    <t>2020-654225-80-01-048397</t>
  </si>
  <si>
    <t>裕发改项目[2020]271号</t>
  </si>
  <si>
    <t>裕民县城餐厨垃圾处理建设项目</t>
  </si>
  <si>
    <t>1、新建日处理3吨餐厨垃圾处理厂1座及附属设施；2、新购置餐厨垃圾收集桶30个（其中容积为80L的10个，容积为50L的20个）3、新购置餐厨垃圾收运成1辆，管理用车1辆，工程用车1辆。</t>
  </si>
  <si>
    <t>P20654225-0028</t>
  </si>
  <si>
    <t>2020-654225-80-01-048394</t>
  </si>
  <si>
    <t>裕发改项目[2020]269号</t>
  </si>
  <si>
    <t>和布克赛尔县</t>
  </si>
  <si>
    <t>和布克赛尔县重大卫生应急设施能力提升项目</t>
  </si>
  <si>
    <t>新建总建筑面积为8000平方米。其中四个项目建筑面积各为2000平方米，为地上三层，框架结构。</t>
  </si>
  <si>
    <t>和布克赛尔县卫健委</t>
  </si>
  <si>
    <t>和布克赛尔县人民政府</t>
  </si>
  <si>
    <t>P20654226-0041</t>
  </si>
  <si>
    <t>2020-654226-84-01-003348</t>
  </si>
  <si>
    <t>和发改字[2020]36号</t>
  </si>
  <si>
    <t>和布克赛尔县城生活垃圾处理工程二期项目</t>
  </si>
  <si>
    <t xml:space="preserve">新建占地面积99352平方米卫生填埋场1座（包括进场道路及绿化），日处理生活垃圾66.3吨建设配套管理用房一座，购置生活垃圾清运填埋设备
</t>
  </si>
  <si>
    <t>和布克赛尔县环卫处</t>
  </si>
  <si>
    <t>和布克赛尔蒙古自治县环卫处</t>
  </si>
  <si>
    <t>P20654226-0068</t>
  </si>
  <si>
    <t>2019-654226-78-01-019577</t>
  </si>
  <si>
    <t>和发改字[2020]212号</t>
  </si>
  <si>
    <t>和布克赛尔县国家湿地海洋公园白桦林景区一期建设项目</t>
  </si>
  <si>
    <t>新建游客服务中心、停车场、木栈道、人行道路、木平台、视频监控等配套设施。</t>
  </si>
  <si>
    <t>和布克赛尔县文化体育广播电视和旅游局</t>
  </si>
  <si>
    <t>P20654226-0025</t>
  </si>
  <si>
    <t>2019-654226-88-01-021894</t>
  </si>
  <si>
    <t>和发改字[2020]154号</t>
  </si>
  <si>
    <t>阿勒泰地区小计</t>
  </si>
  <si>
    <t>阿勒泰地区</t>
  </si>
  <si>
    <t>阿勒泰地区本级</t>
  </si>
  <si>
    <t>阿勒泰地区人民医院诊治能力提升附属设施建设项目</t>
  </si>
  <si>
    <t>新建污水处理站、供应室等附属用房5065平方米</t>
  </si>
  <si>
    <t>阿勒泰地区人民医院</t>
  </si>
  <si>
    <t>p20654300-0060</t>
  </si>
  <si>
    <t>2020-654301-84-01-051040</t>
  </si>
  <si>
    <t>阿地发改社援［2020］773号</t>
  </si>
  <si>
    <t>新疆阿勒泰地区哈萨克医医院规范发热门诊建设项目</t>
  </si>
  <si>
    <t>1738.05平方米规范发热门诊，地上两层，内设污染区、候诊区、留观区、潜在污染区、清洁区，并完成配套设施建设</t>
  </si>
  <si>
    <t>阿勒泰地区哈萨克医医院</t>
  </si>
  <si>
    <t>p20654300-0059</t>
  </si>
  <si>
    <t>2020-654301-84-01-044676</t>
  </si>
  <si>
    <t>阿地发改社援〔2020〕689号</t>
  </si>
  <si>
    <t>阿勒泰地区全域旅游智慧交通基础设施改造项目</t>
  </si>
  <si>
    <t>对阿勒泰地区六县一市、重点乡镇游客集散地总建筑面积29856平方米进行提升改造，通过改造提升运力和公共服务能力，并配套建设游客集散中心（包括大数据设备、智慧旅游平台、采购智能设备）。提供班线车服务、游客提供自驾车辆租赁、异地还车、餐饮住宿、停车场、景区直通车、景区门票订购等服务。</t>
  </si>
  <si>
    <t>阿勒泰地区文化体育广播电视和旅游局</t>
  </si>
  <si>
    <t>604文化部门</t>
  </si>
  <si>
    <t>p20654300-0064</t>
  </si>
  <si>
    <t>2020-654301-54-01-050972</t>
  </si>
  <si>
    <t>阿地发改社援〔2020〕772号</t>
  </si>
  <si>
    <t>阿勒泰市</t>
  </si>
  <si>
    <t>阿勒泰市城乡冷链物流建设项目</t>
  </si>
  <si>
    <t>新建1000吨冷藏库1座、2000吨保鲜库1座及附属设施，总建筑面积4600平方米。</t>
  </si>
  <si>
    <t>阿勒泰市住房和城乡建设局</t>
  </si>
  <si>
    <t>P19654301-0101</t>
  </si>
  <si>
    <t>2019-654301-54-03-021060</t>
  </si>
  <si>
    <t>阿市发改备案（2019）38号</t>
  </si>
  <si>
    <t>阿勒泰市园艺路片区老旧小区配套基础设施建设项目</t>
  </si>
  <si>
    <t>建设2100米污水管线，2330米自来水管线，5370米供热管线，硬化27200平方米，管网5000米，强电管网4350米，弱电管网8660米，小区智能化管理系统等附属设施及设备。</t>
  </si>
  <si>
    <t>09城镇老旧小区改造</t>
  </si>
  <si>
    <t>P20654301-0103</t>
  </si>
  <si>
    <t>2020-654301-54-01-050962</t>
  </si>
  <si>
    <t>阿市发改投资〔2020〕25号</t>
  </si>
  <si>
    <t>阿勒泰市南北区多功能停车场建设项目</t>
  </si>
  <si>
    <t>新建停车场3个62000平方米，管理用房7200平方米、充电桩18座及附属设施等</t>
  </si>
  <si>
    <t>阿勒泰市交通运输局</t>
  </si>
  <si>
    <t>阿勒泰市克兰交通投资发展有限公司</t>
  </si>
  <si>
    <t xml:space="preserve"> P21654301-0004</t>
  </si>
  <si>
    <t>2102-654301-18-01-851509</t>
  </si>
  <si>
    <t>阿市发改投资〔2021〕5号</t>
  </si>
  <si>
    <t>阿勒泰市彩虹桥生态停车场建设项目</t>
  </si>
  <si>
    <t>新建生态停车场1个33000平方米、充电桩40座、公共卫生间250平方米，改造道路707米及配套附属设施等</t>
  </si>
  <si>
    <t>P21654301-0005</t>
  </si>
  <si>
    <t>2102-654301-18-01-688822</t>
  </si>
  <si>
    <t>阿市发改投资〔2021〕6号</t>
  </si>
  <si>
    <t>阿勒泰市北屯镇老旧小区内改造配套基础设施建设项目</t>
  </si>
  <si>
    <t>建设4200米污水管线，4330米自来水管线，8670米供热管线，硬化19200平方米，管网2800米，强电管网2550米，弱电管网4660米，小区智能化管理系统等附属设施及设备等小区内道路建设、路灯等附属设施建设；2.小区智能化管理系统建设；3.小区物业用房、老年人服务点、公共食堂等小区服务用房建设。</t>
  </si>
  <si>
    <t>P20654301-0093</t>
  </si>
  <si>
    <t>2020-654301-70-01-049200</t>
  </si>
  <si>
    <t>阿市发改投资〔2020〕152号</t>
  </si>
  <si>
    <t>阿勒泰市2020年公共租赁住房建设项目</t>
  </si>
  <si>
    <t>新建公共租赁住房200套，总建筑面积14000平方米</t>
  </si>
  <si>
    <t>11保障性租赁住房</t>
  </si>
  <si>
    <t xml:space="preserve"> P20654301-0121</t>
  </si>
  <si>
    <t>2020-654301-47-01-026962</t>
  </si>
  <si>
    <t>阿市发改投资〔2020〕138号</t>
  </si>
  <si>
    <t>布尔津县</t>
  </si>
  <si>
    <t>布尔津县民生产业园基础设施续建（二期）项目</t>
  </si>
  <si>
    <t>新建10kv强电专线约2600米、防护围栏、燃气管道、蒸汽管道及其配套附属设施、设备，改造燃气锅炉房一座、更换设备，对厂区内消防管网、给水管网、排水管网、电气工程等基础设施进行完善提升等。</t>
  </si>
  <si>
    <t>布尔津县商务科技和工业信息化局</t>
  </si>
  <si>
    <t>工业和信息产业监管部门</t>
  </si>
  <si>
    <t>P21654321-0004</t>
  </si>
  <si>
    <t>2102-654321-07-05-108281</t>
  </si>
  <si>
    <t>布发改[2021]12号</t>
  </si>
  <si>
    <t>布尔津县医共体信息化建设项目</t>
  </si>
  <si>
    <t>1.县域医共体信息化建设平台。2.疾病预防空中心和妇幼保健计划生育服务中心信息化平台建设；3.卫健委大数据平台（公卫系统、HIS、全民体检、家庭医生签约、基层医疗机构管理系统、基本公共卫生考核平台建设；4.61个村卫生室HIS管理系统及移动公卫系统建设。</t>
  </si>
  <si>
    <t>布尔津县人民医院</t>
  </si>
  <si>
    <t>P20654321-0031</t>
  </si>
  <si>
    <t>2020-654321-84-01-050925</t>
  </si>
  <si>
    <t>布发改[2020]169号</t>
  </si>
  <si>
    <t>布尔津县妇幼保健计划生育服务中心能力提升建设项目</t>
  </si>
  <si>
    <t>专业科室功能提升：X光室、检验室、四项手术室、孕妇学校等；配套设施设备：远程会诊、视频监控、室内综合布线、信息化建设、hiS系统建设等；医疗设备：X线摄影DR、通乳/乳腺炎治疗仪、盆底治疗仪、妇科尝试透化（臭氧冲洗）治疗仪、沙疗床、吸氧机、五分类全自动血细胞分析仪、全自动生化分析仪、HPV检测仪、全自动凝血测试仪等；室内外配套：室外管网、外立面装饰、热水供应系统、抗震支架安装等工程。室内外配套：室外管网、外立面装饰、热水供应系统、抗震支架安装等工程。</t>
  </si>
  <si>
    <t>布尔津县妇幼保健计划生育服务中心</t>
  </si>
  <si>
    <t>P19654321-0082</t>
  </si>
  <si>
    <t>2102-654321-23-02-181896</t>
  </si>
  <si>
    <t>布发改（2019）290号</t>
  </si>
  <si>
    <t>布尔津县喀纳斯路以东小区内老旧小区基础设施改造项目</t>
  </si>
  <si>
    <t>供水管网1500米，供电线路2000米，通信管线2000米，硬化10000平方米房屋修缮20000平方米，充电桩24套，垃圾分类设施24套、消防设施10套及其他配套基础设施</t>
  </si>
  <si>
    <t>布尔津县住房和城乡建设局</t>
  </si>
  <si>
    <t>P21654321-0007</t>
  </si>
  <si>
    <t>2102-654321-04-01-586201</t>
  </si>
  <si>
    <t>布发改【2021】10号</t>
  </si>
  <si>
    <t>布尔津县垃圾分类收集项目</t>
  </si>
  <si>
    <t>新建161组地埋垃圾分类收集设施及其他附属设施</t>
  </si>
  <si>
    <t>P20654321-0044</t>
  </si>
  <si>
    <t>2020-654321-78-01-049717</t>
  </si>
  <si>
    <t>布发改[2020]174号</t>
  </si>
  <si>
    <t>哈巴河县</t>
  </si>
  <si>
    <t>哈巴河县公共租赁住房建设项目</t>
  </si>
  <si>
    <t>公共租赁住房5栋300套</t>
  </si>
  <si>
    <t>哈巴河县住房和城乡建设局</t>
  </si>
  <si>
    <t>P20654324-0113</t>
  </si>
  <si>
    <t>20206543244701029339</t>
  </si>
  <si>
    <t>哈发改[2020]103号</t>
  </si>
  <si>
    <t>哈巴河县仓储物流基地建设项目</t>
  </si>
  <si>
    <t>建设规模总占地130亩，项目以仓储、运输、装卸、搬运等普通物流服务功能为基础，整合全县中小物流企业，开展商品集中配送，拟建准化物流仓库、分拣车间、办公室、门卫室、停车位等。</t>
  </si>
  <si>
    <t>哈巴河县商务科技和工业信息化局</t>
  </si>
  <si>
    <t>P20654324-0115</t>
  </si>
  <si>
    <t>20206543245901050867</t>
  </si>
  <si>
    <t>哈发改[2020]212号</t>
  </si>
  <si>
    <t>吉木乃县</t>
  </si>
  <si>
    <t>吉木乃外向经济仓储用房及配套基础设施建设项目（A-D座）二期</t>
  </si>
  <si>
    <t>新建仓储库房2座，建筑面积11939平方米及配套附属设施建设等</t>
  </si>
  <si>
    <t>吉木乃县商科工信局</t>
  </si>
  <si>
    <t>P21654326-0013</t>
  </si>
  <si>
    <t>2102-654326-21-01-750959</t>
  </si>
  <si>
    <t>吉发改投资〔2021〕3号</t>
  </si>
  <si>
    <t>吉木乃外向经济标准化厂房配套基础设施建设项目</t>
  </si>
  <si>
    <t>新建配套生产用房4座，建筑面积4000平方米及配套附属设施建设等</t>
  </si>
  <si>
    <t>P21654326-0014</t>
  </si>
  <si>
    <t>2102-654326-07-01-640405</t>
  </si>
  <si>
    <t>吉发改投资〔2021〕4号</t>
  </si>
  <si>
    <t>吉木乃国际商品城货场建设项目</t>
  </si>
  <si>
    <t>新建货场一座，建筑面积10000平方米及配套附属设施建设等</t>
  </si>
  <si>
    <t>P21654326-0015</t>
  </si>
  <si>
    <t>2102-654326-07-01-785893</t>
  </si>
  <si>
    <t>吉发改投资〔2021〕5号</t>
  </si>
  <si>
    <t>吉木乃县草原石城景区基础设施建设项目（三期）</t>
  </si>
  <si>
    <t>新建15千米生态游步道；3000平方米游客集散中心；8千米高低压电缆及配套设施，5千米饮水管网建设及标识标牌等配套附属设施。</t>
  </si>
  <si>
    <t>吉木乃县文体广旅局</t>
  </si>
  <si>
    <t>吉木乃草原石城文化旅游有限公司</t>
  </si>
  <si>
    <t>P20654326-0109</t>
  </si>
  <si>
    <t>2020-654326-50-01-050580</t>
  </si>
  <si>
    <t>吉发改〔2020〕126号</t>
  </si>
  <si>
    <t>福海县</t>
  </si>
  <si>
    <t>福海县渔港经济区建设项目</t>
  </si>
  <si>
    <t>新建标准化厂房建筑面积约7800平方米；鲜活产品交易市场建筑面积约7000平方米；综合交易市场建筑面积约6000平方米；建设场区内道路15000平方米，配套场区内给排水、供热、消防、电力、污水、垃圾处理等配套基础设施；新建保鲜库7000平方米；标准化仓库建筑面积约21000平方米；综合服务楼建筑面积约5600平方米，停车场10000平方米；购置冷鲜设备1批；配套场区外电力管线；配套场区内排水、供热、消防、电力、污水等基础设施。</t>
  </si>
  <si>
    <t>福海县水产发展中心</t>
  </si>
  <si>
    <t>福海县农业农村局</t>
  </si>
  <si>
    <t>P19654323-0066</t>
  </si>
  <si>
    <t>2019-654323-04-01-020689</t>
  </si>
  <si>
    <t>福发改基字[2019]154号</t>
  </si>
  <si>
    <t>福海县污水厂中水库建设项目</t>
  </si>
  <si>
    <t>新建有效库容126万方的中水库1座，中水库管理区1座及配套附属设施设备，中水库间连通管道系统等设施设备</t>
  </si>
  <si>
    <t>福海县住房和城乡建设局</t>
  </si>
  <si>
    <t>P20654323-0162</t>
  </si>
  <si>
    <t>2020-654323-78-01-044534</t>
  </si>
  <si>
    <t>福发改基字〔2020〕212号</t>
  </si>
  <si>
    <t>福海县人民医院急诊、住院综合楼建设项目</t>
  </si>
  <si>
    <t>建筑面积：19594平方米.（建设急诊、综合住院楼总建筑面积19594平米（包含：急救中心面积1600平方米，住院面积17994））</t>
  </si>
  <si>
    <t>福海县人民医院</t>
  </si>
  <si>
    <t>福海县卫生健康委员会</t>
  </si>
  <si>
    <t>P20654323-0128</t>
  </si>
  <si>
    <t>2020-654323-84-01-016460</t>
  </si>
  <si>
    <t>阿地发改社援[2020]159号</t>
  </si>
  <si>
    <t>富蕴县</t>
  </si>
  <si>
    <t>富蕴县2020年城市棚户区改造建设项目</t>
  </si>
  <si>
    <t>实物安置1100户，建筑面积35300平方米等配套基础设施</t>
  </si>
  <si>
    <t>富蕴县住房和城乡建设局</t>
  </si>
  <si>
    <t>P20654322-0066</t>
  </si>
  <si>
    <t>2020-654322-47-01-032017</t>
  </si>
  <si>
    <t>富发改基字[2020]80号</t>
  </si>
  <si>
    <t>富蕴县人民医院诊治能力及配套设施提升建设项目</t>
  </si>
  <si>
    <t>改建内容：基础设施和室内改造9000平方米。大C及配套、高压氧舱建设、网络版心理测验综合系统1套、磁刺激治疗系统、多导睡眠记录系统、经颅直流电刺激系统、脑电图、脑反射（团体生物反馈）等设备购置</t>
  </si>
  <si>
    <t>富蕴县人民医院</t>
  </si>
  <si>
    <t>P20654322-0109</t>
  </si>
  <si>
    <t>2020-654322-84-01-050928</t>
  </si>
  <si>
    <t>富发改基字【2020】298号</t>
  </si>
  <si>
    <t>富蕴县可可托海红色工业旅游开发项目</t>
  </si>
  <si>
    <t>将老旧厂房进行提升改造，可可托海国家矿山公园工业景志景观打造，打造科普展馆，新改建生态停车场、旅游连接道路、观景平台、智能化标识系统、垃圾污水中转站、泊车驿站、应急救援设施、旅游步道、环保生态公厕、景区智慧管理系统及水电等设施</t>
  </si>
  <si>
    <t>富蕴县文化体育广播电视和旅游局</t>
  </si>
  <si>
    <t>P20654322-0158</t>
  </si>
  <si>
    <t>2020-654322-88-01-050092</t>
  </si>
  <si>
    <t>富发改基字【2020】294号</t>
  </si>
  <si>
    <t>富蕴县物流园区清洁能源供热工程</t>
  </si>
  <si>
    <t>新建电极蓄热锅炉房1座1600㎡，新建管径DN150-DN250供热管17800m；新建换热站6座。</t>
  </si>
  <si>
    <t>080102供热</t>
  </si>
  <si>
    <t>2020年5月</t>
  </si>
  <si>
    <t>2021年7月</t>
  </si>
  <si>
    <t>P20654322-0031</t>
  </si>
  <si>
    <t>2020-654322-44-01-005609</t>
  </si>
  <si>
    <t>富发改基字【2020】91号</t>
  </si>
  <si>
    <t>青河县</t>
  </si>
  <si>
    <t>青河县阿格达拉镇易地扶贫搬迁污水处理厂改扩建项目</t>
  </si>
  <si>
    <t>阿格达拉镇污水处理厂提标改造，污水处理间1座、中水调节池10万立方米、铺设配套管网28公里</t>
  </si>
  <si>
    <t>青河县住房和城乡建设局</t>
  </si>
  <si>
    <t>2021年10月</t>
  </si>
  <si>
    <t>P20654325-0046</t>
  </si>
  <si>
    <t>2020-654325-46-01-048863</t>
  </si>
  <si>
    <t>青发改批〔2020〕115号</t>
  </si>
  <si>
    <t>青河县市政道路及管网建设项目</t>
  </si>
  <si>
    <t>新建南二巷1.1公里、南三巷0.6公里、南四路1.6公里、南五路1公里、南六路1公里、东一路1.5公里、建设路、滨河路等市政道路，总计约9.1公里，配套供水管网、排水管网、供热管网、供气管网及其他配套附属设施建设等</t>
  </si>
  <si>
    <t>0606其他社会事业</t>
  </si>
  <si>
    <t>P20654325-0037</t>
  </si>
  <si>
    <t>2020-654325-78-01-016232</t>
  </si>
  <si>
    <t>青发改批〔2020〕153号</t>
  </si>
  <si>
    <t>发改委未通过，已取消申报</t>
  </si>
  <si>
    <t>青河县垃圾无害化处理和资源化利用建设项目</t>
  </si>
  <si>
    <t>新建建筑垃圾处理场、餐厨垃圾处理场、垃圾分拣中心，配套相应收集、分拣、填埋等附属设施及设备</t>
  </si>
  <si>
    <t>P20654325-0045</t>
  </si>
  <si>
    <t>2020-654325-78-01-048865</t>
  </si>
  <si>
    <t>青发改批〔2020〕114号</t>
  </si>
  <si>
    <t>喀纳斯景区管理委员会</t>
  </si>
  <si>
    <t>喀纳斯5A级景区供排水改扩建工程</t>
  </si>
  <si>
    <t>①贾登峪片区入户供排水管网改造15公里；新建贾登峪水源地至水厂管道2公里；贾登峪供水厂改扩建4000立方米/日供水厂及其配套设施及水源地改造。②禾木水源地至滑雪场新建供水管道7公里；水源地新建泵房一座；禾木滑雪场至禾木山庄新建排水管道8公里。③哈纳斯新村供水管道改造20公里。</t>
  </si>
  <si>
    <t>喀纳斯景区供排水管理处</t>
  </si>
  <si>
    <t>P20654300-0055</t>
  </si>
  <si>
    <t>2020-654327-46-01-049736</t>
  </si>
  <si>
    <t>喀发改项目〔2020〕41号</t>
  </si>
  <si>
    <t>2021年自治区第四批发行地方政府新增专项债券项目明细表</t>
  </si>
  <si>
    <t>乌鲁木齐热电厂供热能力提升改造配套管网工程项目</t>
  </si>
  <si>
    <t>乌鲁木齐机场改扩建工程地下停车库（人防）工程项目</t>
  </si>
  <si>
    <t>乌鲁木齐市口腔医院新院建设项目</t>
  </si>
  <si>
    <t>乌鲁木齐儿童医院（城北）建设项目</t>
  </si>
  <si>
    <t>乌鲁木齐国际陆港区北站国际商贸物流园区—国际粮油交易中心</t>
  </si>
  <si>
    <t>乌鲁木齐白鸟湖片区临港工业产业园项目</t>
  </si>
  <si>
    <t>总建筑面积约20000平方米，新建医疗用房、实验室、物资仓库等根据项目需要采购相应设备设施。配套建设道路、停车场、给排水、供配电、环保、消防以及污水处理、医疗垃圾暂存等配套设施。</t>
  </si>
  <si>
    <t>新建供水管网43公里、排水管网43公里、供暖管网43公里、天然气管线43公里、路灯、通信、监控等43公里以及玛河东岸环境修复整治工程。</t>
  </si>
  <si>
    <t>P19652301-0028</t>
  </si>
  <si>
    <t>p20652301-0125</t>
  </si>
  <si>
    <t>p20652301-0134</t>
  </si>
  <si>
    <t>克州阿图什市昆山产业园标准化厂房及配套设施建设项目</t>
  </si>
  <si>
    <t>P20654202-0044</t>
  </si>
  <si>
    <t>2020-654226-84-01-004413</t>
  </si>
  <si>
    <t xml:space="preserve"> 
P21654301-0004</t>
  </si>
  <si>
    <t xml:space="preserve"> 
P20654301-0121</t>
  </si>
  <si>
    <t>附件3：</t>
  </si>
  <si>
    <t>2021年自治州第四批地方政府新增专项债券项目明细表</t>
  </si>
  <si>
    <t>地州市</t>
  </si>
  <si>
    <t>县市区</t>
  </si>
  <si>
    <t>项目领域</t>
  </si>
  <si>
    <t>项目总概算</t>
  </si>
</sst>
</file>

<file path=xl/styles.xml><?xml version="1.0" encoding="utf-8"?>
<styleSheet xmlns="http://schemas.openxmlformats.org/spreadsheetml/2006/main">
  <numFmts count="15">
    <numFmt numFmtId="41" formatCode="_ * #,##0_ ;_ * \-#,##0_ ;_ * &quot;-&quot;_ ;_ @_ "/>
    <numFmt numFmtId="43" formatCode="_ * #,##0.00_ ;_ * \-#,##0.00_ ;_ * &quot;-&quot;??_ ;_ @_ "/>
    <numFmt numFmtId="42" formatCode="_ &quot;￥&quot;* #,##0_ ;_ &quot;￥&quot;* \-#,##0_ ;_ &quot;￥&quot;* &quot;-&quot;_ ;_ @_ "/>
    <numFmt numFmtId="176" formatCode="0_);[Red]\(0\)"/>
    <numFmt numFmtId="177" formatCode="#,##0.00_);[Red]\(#,##0.00\)"/>
    <numFmt numFmtId="178" formatCode="0.00_);[Red]\(0.00\)"/>
    <numFmt numFmtId="179" formatCode="_ * #,##0_ ;_ * \-#,##0_ ;_ * &quot;-&quot;??_ ;_ @_ "/>
    <numFmt numFmtId="180" formatCode="yyyy/mm;@"/>
    <numFmt numFmtId="44" formatCode="_ &quot;￥&quot;* #,##0.00_ ;_ &quot;￥&quot;* \-#,##0.00_ ;_ &quot;￥&quot;* &quot;-&quot;??_ ;_ @_ "/>
    <numFmt numFmtId="181" formatCode="0&quot;年&quot;"/>
    <numFmt numFmtId="182" formatCode="#,##0.00_ "/>
    <numFmt numFmtId="183" formatCode="yyyy&quot;年&quot;m&quot;月&quot;;@"/>
    <numFmt numFmtId="184" formatCode="0_ "/>
    <numFmt numFmtId="185" formatCode="0.00_ "/>
    <numFmt numFmtId="186" formatCode="#,##0.0"/>
  </numFmts>
  <fonts count="69">
    <font>
      <sz val="11"/>
      <color theme="1"/>
      <name val="宋体"/>
      <charset val="134"/>
      <scheme val="minor"/>
    </font>
    <font>
      <sz val="9"/>
      <name val="宋体"/>
      <charset val="134"/>
      <scheme val="minor"/>
    </font>
    <font>
      <b/>
      <sz val="18"/>
      <name val="宋体"/>
      <charset val="134"/>
    </font>
    <font>
      <sz val="9"/>
      <name val="SimSun"/>
      <charset val="134"/>
    </font>
    <font>
      <sz val="11"/>
      <name val="宋体"/>
      <charset val="134"/>
      <scheme val="minor"/>
    </font>
    <font>
      <b/>
      <sz val="11"/>
      <name val="SimSun"/>
      <charset val="134"/>
    </font>
    <font>
      <b/>
      <sz val="10"/>
      <name val="宋体"/>
      <charset val="134"/>
    </font>
    <font>
      <sz val="10"/>
      <name val="宋体"/>
      <charset val="134"/>
      <scheme val="minor"/>
    </font>
    <font>
      <sz val="10"/>
      <color indexed="8"/>
      <name val="宋体"/>
      <charset val="134"/>
      <scheme val="minor"/>
    </font>
    <font>
      <sz val="10"/>
      <color theme="1"/>
      <name val="宋体"/>
      <charset val="134"/>
      <scheme val="minor"/>
    </font>
    <font>
      <b/>
      <sz val="11"/>
      <color theme="1"/>
      <name val="宋体"/>
      <charset val="134"/>
      <scheme val="minor"/>
    </font>
    <font>
      <sz val="14"/>
      <color indexed="8"/>
      <name val="宋体"/>
      <charset val="134"/>
      <scheme val="minor"/>
    </font>
    <font>
      <sz val="11"/>
      <color rgb="FF000000"/>
      <name val="宋体"/>
      <charset val="134"/>
    </font>
    <font>
      <sz val="11"/>
      <color theme="1"/>
      <name val="宋体"/>
      <charset val="134"/>
    </font>
    <font>
      <sz val="12"/>
      <color theme="1"/>
      <name val="Arial Narrow"/>
      <charset val="134"/>
    </font>
    <font>
      <sz val="9"/>
      <color theme="1"/>
      <name val="宋体"/>
      <charset val="134"/>
      <scheme val="minor"/>
    </font>
    <font>
      <b/>
      <sz val="14"/>
      <color theme="1"/>
      <name val="宋体"/>
      <charset val="134"/>
      <scheme val="minor"/>
    </font>
    <font>
      <sz val="12"/>
      <color theme="1"/>
      <name val="宋体"/>
      <charset val="134"/>
      <scheme val="minor"/>
    </font>
    <font>
      <b/>
      <sz val="9"/>
      <name val="宋体"/>
      <charset val="134"/>
      <scheme val="minor"/>
    </font>
    <font>
      <b/>
      <sz val="11"/>
      <name val="宋体"/>
      <charset val="134"/>
      <scheme val="minor"/>
    </font>
    <font>
      <sz val="11"/>
      <name val="宋体"/>
      <charset val="134"/>
    </font>
    <font>
      <b/>
      <sz val="16"/>
      <name val="微软雅黑"/>
      <charset val="134"/>
    </font>
    <font>
      <sz val="11"/>
      <name val="SimSun"/>
      <charset val="134"/>
    </font>
    <font>
      <b/>
      <sz val="12"/>
      <name val="SimSun"/>
      <charset val="134"/>
    </font>
    <font>
      <sz val="9"/>
      <name val="宋体"/>
      <charset val="134"/>
    </font>
    <font>
      <sz val="9"/>
      <color indexed="8"/>
      <name val="宋体"/>
      <charset val="134"/>
      <scheme val="minor"/>
    </font>
    <font>
      <sz val="9"/>
      <color rgb="FF000000"/>
      <name val="宋体"/>
      <charset val="134"/>
      <scheme val="minor"/>
    </font>
    <font>
      <b/>
      <sz val="12"/>
      <name val="宋体"/>
      <charset val="134"/>
      <scheme val="minor"/>
    </font>
    <font>
      <b/>
      <sz val="11"/>
      <name val="宋体"/>
      <charset val="134"/>
    </font>
    <font>
      <b/>
      <sz val="14"/>
      <name val="宋体"/>
      <charset val="134"/>
      <scheme val="minor"/>
    </font>
    <font>
      <b/>
      <sz val="14"/>
      <color indexed="8"/>
      <name val="宋体"/>
      <charset val="134"/>
      <scheme val="minor"/>
    </font>
    <font>
      <sz val="9"/>
      <color theme="1" tint="0.0499893185216834"/>
      <name val="宋体"/>
      <charset val="134"/>
      <scheme val="minor"/>
    </font>
    <font>
      <b/>
      <sz val="12"/>
      <name val="宋体"/>
      <charset val="134"/>
    </font>
    <font>
      <sz val="9"/>
      <color rgb="FFFF0000"/>
      <name val="宋体"/>
      <charset val="134"/>
      <scheme val="minor"/>
    </font>
    <font>
      <sz val="12"/>
      <color rgb="FFFF0000"/>
      <name val="SimSun"/>
      <charset val="134"/>
    </font>
    <font>
      <b/>
      <sz val="14"/>
      <name val="SimSun"/>
      <charset val="134"/>
    </font>
    <font>
      <sz val="12"/>
      <name val="宋体"/>
      <charset val="134"/>
    </font>
    <font>
      <b/>
      <sz val="9"/>
      <color indexed="8"/>
      <name val="宋体"/>
      <charset val="134"/>
      <scheme val="minor"/>
    </font>
    <font>
      <sz val="11"/>
      <color indexed="8"/>
      <name val="宋体"/>
      <charset val="134"/>
      <scheme val="minor"/>
    </font>
    <font>
      <sz val="11"/>
      <name val="仿宋_GB2312"/>
      <charset val="134"/>
    </font>
    <font>
      <sz val="11"/>
      <color rgb="FF000000"/>
      <name val="宋体"/>
      <charset val="134"/>
      <scheme val="minor"/>
    </font>
    <font>
      <sz val="12"/>
      <color theme="1"/>
      <name val="宋体"/>
      <charset val="134"/>
    </font>
    <font>
      <sz val="12"/>
      <name val="宋体"/>
      <charset val="134"/>
      <scheme val="minor"/>
    </font>
    <font>
      <sz val="12"/>
      <name val="SimSun"/>
      <charset val="134"/>
    </font>
    <font>
      <b/>
      <sz val="12"/>
      <color theme="1"/>
      <name val="宋体"/>
      <charset val="134"/>
      <scheme val="minor"/>
    </font>
    <font>
      <sz val="11"/>
      <color rgb="FF000000"/>
      <name val="仿宋_GB2312"/>
      <charset val="134"/>
    </font>
    <font>
      <sz val="11"/>
      <color indexed="8"/>
      <name val="宋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name val="方正仿宋_GBK"/>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47" fillId="12" borderId="0" applyNumberFormat="0" applyBorder="0" applyAlignment="0" applyProtection="0">
      <alignment vertical="center"/>
    </xf>
    <xf numFmtId="0" fontId="56" fillId="22"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8" borderId="0" applyNumberFormat="0" applyBorder="0" applyAlignment="0" applyProtection="0">
      <alignment vertical="center"/>
    </xf>
    <xf numFmtId="0" fontId="51" fillId="15" borderId="0" applyNumberFormat="0" applyBorder="0" applyAlignment="0" applyProtection="0">
      <alignment vertical="center"/>
    </xf>
    <xf numFmtId="43" fontId="0" fillId="0" borderId="0" applyFont="0" applyFill="0" applyBorder="0" applyAlignment="0" applyProtection="0">
      <alignment vertical="center"/>
    </xf>
    <xf numFmtId="0" fontId="53" fillId="3"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0" fillId="21" borderId="31" applyNumberFormat="0" applyFont="0" applyAlignment="0" applyProtection="0">
      <alignment vertical="center"/>
    </xf>
    <xf numFmtId="0" fontId="53" fillId="20" borderId="0" applyNumberFormat="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5" fillId="0" borderId="29" applyNumberFormat="0" applyFill="0" applyAlignment="0" applyProtection="0">
      <alignment vertical="center"/>
    </xf>
    <xf numFmtId="0" fontId="49" fillId="0" borderId="29" applyNumberFormat="0" applyFill="0" applyAlignment="0" applyProtection="0">
      <alignment vertical="center"/>
    </xf>
    <xf numFmtId="0" fontId="53" fillId="4" borderId="0" applyNumberFormat="0" applyBorder="0" applyAlignment="0" applyProtection="0">
      <alignment vertical="center"/>
    </xf>
    <xf numFmtId="0" fontId="58" fillId="0" borderId="33" applyNumberFormat="0" applyFill="0" applyAlignment="0" applyProtection="0">
      <alignment vertical="center"/>
    </xf>
    <xf numFmtId="0" fontId="53" fillId="5" borderId="0" applyNumberFormat="0" applyBorder="0" applyAlignment="0" applyProtection="0">
      <alignment vertical="center"/>
    </xf>
    <xf numFmtId="0" fontId="64" fillId="11" borderId="34" applyNumberFormat="0" applyAlignment="0" applyProtection="0">
      <alignment vertical="center"/>
    </xf>
    <xf numFmtId="0" fontId="48" fillId="11" borderId="28" applyNumberFormat="0" applyAlignment="0" applyProtection="0">
      <alignment vertical="center"/>
    </xf>
    <xf numFmtId="0" fontId="52" fillId="18" borderId="30" applyNumberFormat="0" applyAlignment="0" applyProtection="0">
      <alignment vertical="center"/>
    </xf>
    <xf numFmtId="0" fontId="47" fillId="27" borderId="0" applyNumberFormat="0" applyBorder="0" applyAlignment="0" applyProtection="0">
      <alignment vertical="center"/>
    </xf>
    <xf numFmtId="0" fontId="53" fillId="33" borderId="0" applyNumberFormat="0" applyBorder="0" applyAlignment="0" applyProtection="0">
      <alignment vertical="center"/>
    </xf>
    <xf numFmtId="0" fontId="57" fillId="0" borderId="32" applyNumberFormat="0" applyFill="0" applyAlignment="0" applyProtection="0">
      <alignment vertical="center"/>
    </xf>
    <xf numFmtId="0" fontId="65" fillId="0" borderId="35" applyNumberFormat="0" applyFill="0" applyAlignment="0" applyProtection="0">
      <alignment vertical="center"/>
    </xf>
    <xf numFmtId="0" fontId="61" fillId="26" borderId="0" applyNumberFormat="0" applyBorder="0" applyAlignment="0" applyProtection="0">
      <alignment vertical="center"/>
    </xf>
    <xf numFmtId="0" fontId="54" fillId="19" borderId="0" applyNumberFormat="0" applyBorder="0" applyAlignment="0" applyProtection="0">
      <alignment vertical="center"/>
    </xf>
    <xf numFmtId="0" fontId="47" fillId="10" borderId="0" applyNumberFormat="0" applyBorder="0" applyAlignment="0" applyProtection="0">
      <alignment vertical="center"/>
    </xf>
    <xf numFmtId="0" fontId="53" fillId="30" borderId="0" applyNumberFormat="0" applyBorder="0" applyAlignment="0" applyProtection="0">
      <alignment vertical="center"/>
    </xf>
    <xf numFmtId="0" fontId="47" fillId="9" borderId="0" applyNumberFormat="0" applyBorder="0" applyAlignment="0" applyProtection="0">
      <alignment vertical="center"/>
    </xf>
    <xf numFmtId="0" fontId="47" fillId="17" borderId="0" applyNumberFormat="0" applyBorder="0" applyAlignment="0" applyProtection="0">
      <alignment vertical="center"/>
    </xf>
    <xf numFmtId="0" fontId="47" fillId="25" borderId="0" applyNumberFormat="0" applyBorder="0" applyAlignment="0" applyProtection="0">
      <alignment vertical="center"/>
    </xf>
    <xf numFmtId="0" fontId="47" fillId="14" borderId="0" applyNumberFormat="0" applyBorder="0" applyAlignment="0" applyProtection="0">
      <alignment vertical="center"/>
    </xf>
    <xf numFmtId="0" fontId="53" fillId="29" borderId="0" applyNumberFormat="0" applyBorder="0" applyAlignment="0" applyProtection="0">
      <alignment vertical="center"/>
    </xf>
    <xf numFmtId="0" fontId="53" fillId="32" borderId="0" applyNumberFormat="0" applyBorder="0" applyAlignment="0" applyProtection="0">
      <alignment vertical="center"/>
    </xf>
    <xf numFmtId="0" fontId="47" fillId="24" borderId="0" applyNumberFormat="0" applyBorder="0" applyAlignment="0" applyProtection="0">
      <alignment vertical="center"/>
    </xf>
    <xf numFmtId="0" fontId="47" fillId="13" borderId="0" applyNumberFormat="0" applyBorder="0" applyAlignment="0" applyProtection="0">
      <alignment vertical="center"/>
    </xf>
    <xf numFmtId="0" fontId="53" fillId="28" borderId="0" applyNumberFormat="0" applyBorder="0" applyAlignment="0" applyProtection="0">
      <alignment vertical="center"/>
    </xf>
    <xf numFmtId="0" fontId="0" fillId="0" borderId="0">
      <alignment vertical="center"/>
    </xf>
    <xf numFmtId="0" fontId="47" fillId="16" borderId="0" applyNumberFormat="0" applyBorder="0" applyAlignment="0" applyProtection="0">
      <alignment vertical="center"/>
    </xf>
    <xf numFmtId="0" fontId="53" fillId="23" borderId="0" applyNumberFormat="0" applyBorder="0" applyAlignment="0" applyProtection="0">
      <alignment vertical="center"/>
    </xf>
    <xf numFmtId="0" fontId="0" fillId="0" borderId="0">
      <alignment vertical="center"/>
    </xf>
    <xf numFmtId="0" fontId="53" fillId="31" borderId="0" applyNumberFormat="0" applyBorder="0" applyAlignment="0" applyProtection="0">
      <alignment vertical="center"/>
    </xf>
    <xf numFmtId="0" fontId="47" fillId="6" borderId="0" applyNumberFormat="0" applyBorder="0" applyAlignment="0" applyProtection="0">
      <alignment vertical="center"/>
    </xf>
    <xf numFmtId="0" fontId="53" fillId="7" borderId="0" applyNumberFormat="0" applyBorder="0" applyAlignment="0" applyProtection="0">
      <alignment vertical="center"/>
    </xf>
    <xf numFmtId="0" fontId="0" fillId="0" borderId="0">
      <alignment vertical="center"/>
    </xf>
    <xf numFmtId="0" fontId="38" fillId="0" borderId="0">
      <alignment vertical="center"/>
    </xf>
    <xf numFmtId="0" fontId="20" fillId="0" borderId="0"/>
  </cellStyleXfs>
  <cellXfs count="820">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center" wrapText="1"/>
    </xf>
    <xf numFmtId="178" fontId="0" fillId="0" borderId="0" xfId="0" applyNumberFormat="1" applyFill="1" applyAlignment="1">
      <alignment horizontal="right" vertical="center"/>
    </xf>
    <xf numFmtId="0" fontId="2" fillId="0" borderId="0" xfId="0" applyFont="1" applyFill="1" applyAlignment="1">
      <alignment horizontal="center" vertical="center"/>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Font="1" applyFill="1" applyAlignment="1">
      <alignment horizontal="left" vertical="center"/>
    </xf>
    <xf numFmtId="0" fontId="4" fillId="0" borderId="0" xfId="0" applyFont="1" applyFill="1" applyAlignment="1">
      <alignment horizontal="left" vertical="center" wrapText="1"/>
    </xf>
    <xf numFmtId="178" fontId="0" fillId="0" borderId="0" xfId="0" applyNumberFormat="1" applyFont="1" applyFill="1" applyAlignment="1">
      <alignment horizontal="right" vertical="center"/>
    </xf>
    <xf numFmtId="178" fontId="3" fillId="0" borderId="0" xfId="0" applyNumberFormat="1" applyFont="1" applyFill="1" applyBorder="1" applyAlignment="1">
      <alignment horizontal="right" vertical="center" wrapText="1"/>
    </xf>
    <xf numFmtId="0" fontId="3"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6" fillId="0" borderId="5" xfId="0" applyNumberFormat="1" applyFont="1" applyFill="1" applyBorder="1" applyAlignment="1">
      <alignment horizontal="left" vertical="center" wrapText="1"/>
    </xf>
    <xf numFmtId="4" fontId="6" fillId="0" borderId="6" xfId="0" applyNumberFormat="1" applyFont="1" applyFill="1" applyBorder="1" applyAlignment="1">
      <alignment horizontal="left" vertical="center" wrapText="1"/>
    </xf>
    <xf numFmtId="4" fontId="6" fillId="0" borderId="3" xfId="0" applyNumberFormat="1" applyFont="1" applyFill="1" applyBorder="1" applyAlignment="1">
      <alignment horizontal="left" vertical="center" wrapText="1"/>
    </xf>
    <xf numFmtId="177" fontId="6" fillId="0" borderId="3" xfId="0" applyNumberFormat="1" applyFont="1" applyFill="1" applyBorder="1" applyAlignment="1">
      <alignment horizontal="right" vertical="center" wrapText="1"/>
    </xf>
    <xf numFmtId="0" fontId="6"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177" fontId="7" fillId="0" borderId="2" xfId="0" applyNumberFormat="1" applyFont="1" applyFill="1" applyBorder="1" applyAlignment="1">
      <alignment horizontal="right" vertical="center" wrapText="1"/>
    </xf>
    <xf numFmtId="0" fontId="7" fillId="0" borderId="2" xfId="8" applyNumberFormat="1" applyFont="1" applyFill="1" applyBorder="1" applyAlignment="1">
      <alignment horizontal="center" vertical="center" wrapText="1"/>
    </xf>
    <xf numFmtId="0" fontId="9" fillId="0" borderId="2" xfId="8" applyNumberFormat="1" applyFont="1" applyFill="1" applyBorder="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0" fillId="0" borderId="0" xfId="0"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lignment vertical="center"/>
    </xf>
    <xf numFmtId="0" fontId="13" fillId="0" borderId="0" xfId="0" applyFont="1" applyFill="1">
      <alignment vertical="center"/>
    </xf>
    <xf numFmtId="0" fontId="10" fillId="0" borderId="0" xfId="0" applyNumberFormat="1" applyFont="1" applyFill="1" applyAlignment="1">
      <alignment horizontal="center" vertical="center"/>
    </xf>
    <xf numFmtId="0" fontId="14" fillId="0" borderId="0" xfId="0" applyFont="1" applyFill="1" applyAlignment="1">
      <alignment vertical="center" wrapText="1"/>
    </xf>
    <xf numFmtId="0" fontId="15" fillId="0" borderId="0" xfId="0" applyFont="1" applyFill="1">
      <alignment vertical="center"/>
    </xf>
    <xf numFmtId="49" fontId="0" fillId="0" borderId="0" xfId="0" applyNumberFormat="1" applyFont="1" applyFill="1">
      <alignment vertical="center"/>
    </xf>
    <xf numFmtId="0" fontId="16" fillId="0" borderId="0" xfId="0" applyFont="1" applyFill="1">
      <alignment vertical="center"/>
    </xf>
    <xf numFmtId="0" fontId="16" fillId="0" borderId="0" xfId="0" applyFont="1" applyFill="1" applyAlignment="1">
      <alignment vertical="center"/>
    </xf>
    <xf numFmtId="0" fontId="17" fillId="0" borderId="0" xfId="0" applyFont="1" applyFill="1" applyAlignment="1">
      <alignment horizontal="center" vertical="center"/>
    </xf>
    <xf numFmtId="0" fontId="18" fillId="0" borderId="0" xfId="0" applyFont="1" applyFill="1">
      <alignment vertical="center"/>
    </xf>
    <xf numFmtId="0" fontId="10" fillId="0" borderId="0" xfId="0" applyFont="1" applyFill="1" applyAlignment="1">
      <alignment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1" fillId="0" borderId="0" xfId="0" applyFont="1" applyFill="1" applyAlignment="1">
      <alignment horizontal="center" vertical="center"/>
    </xf>
    <xf numFmtId="0" fontId="19"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ont="1" applyFill="1" applyBorder="1" applyAlignment="1">
      <alignment vertical="center"/>
    </xf>
    <xf numFmtId="0" fontId="13" fillId="0" borderId="0" xfId="0" applyFont="1" applyFill="1" applyAlignment="1">
      <alignment vertical="center"/>
    </xf>
    <xf numFmtId="0" fontId="20" fillId="0" borderId="0" xfId="0" applyFont="1" applyFill="1" applyAlignment="1">
      <alignment vertical="center"/>
    </xf>
    <xf numFmtId="0" fontId="13" fillId="0" borderId="0" xfId="0" applyFont="1" applyFill="1" applyAlignment="1">
      <alignment vertical="center" wrapText="1"/>
    </xf>
    <xf numFmtId="0" fontId="0" fillId="0" borderId="0" xfId="0" applyNumberFormat="1" applyFill="1">
      <alignment vertical="center"/>
    </xf>
    <xf numFmtId="178" fontId="0" fillId="0" borderId="0" xfId="0" applyNumberFormat="1" applyFill="1">
      <alignment vertical="center"/>
    </xf>
    <xf numFmtId="0"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Fill="1">
      <alignment vertical="center"/>
    </xf>
    <xf numFmtId="0" fontId="3" fillId="0" borderId="0" xfId="0" applyFont="1" applyFill="1" applyBorder="1" applyAlignment="1">
      <alignment horizontal="center" vertical="center" wrapText="1"/>
    </xf>
    <xf numFmtId="0" fontId="4" fillId="0" borderId="0" xfId="0" applyFont="1" applyFill="1">
      <alignment vertical="center"/>
    </xf>
    <xf numFmtId="0"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15" fillId="0" borderId="2" xfId="47" applyFont="1" applyFill="1" applyBorder="1" applyAlignment="1">
      <alignment horizontal="center" vertical="center" wrapText="1"/>
    </xf>
    <xf numFmtId="0" fontId="2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4" fontId="28" fillId="0" borderId="6" xfId="0" applyNumberFormat="1" applyFont="1" applyFill="1" applyBorder="1" applyAlignment="1">
      <alignment horizontal="right" vertical="center" wrapText="1"/>
    </xf>
    <xf numFmtId="4" fontId="28" fillId="0" borderId="3" xfId="0" applyNumberFormat="1" applyFont="1" applyFill="1" applyBorder="1" applyAlignment="1">
      <alignment horizontal="right" vertical="center" wrapText="1"/>
    </xf>
    <xf numFmtId="0"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NumberFormat="1" applyFont="1" applyFill="1" applyBorder="1" applyAlignment="1">
      <alignment vertical="center" wrapText="1"/>
    </xf>
    <xf numFmtId="0" fontId="29" fillId="0" borderId="7" xfId="0" applyNumberFormat="1" applyFont="1" applyFill="1" applyBorder="1" applyAlignment="1">
      <alignment horizontal="center" vertical="center" wrapText="1"/>
    </xf>
    <xf numFmtId="0" fontId="29" fillId="0" borderId="8" xfId="0" applyNumberFormat="1" applyFont="1" applyFill="1" applyBorder="1" applyAlignment="1">
      <alignment horizontal="center" vertical="center" wrapText="1"/>
    </xf>
    <xf numFmtId="0" fontId="29" fillId="0" borderId="9" xfId="0" applyNumberFormat="1" applyFont="1" applyFill="1" applyBorder="1" applyAlignment="1">
      <alignment horizontal="center" vertical="center" wrapText="1"/>
    </xf>
    <xf numFmtId="0" fontId="29" fillId="0" borderId="11" xfId="0" applyFont="1" applyFill="1" applyBorder="1" applyAlignment="1">
      <alignment vertical="center" wrapText="1"/>
    </xf>
    <xf numFmtId="0" fontId="30" fillId="0" borderId="12" xfId="0" applyFont="1" applyFill="1" applyBorder="1" applyAlignment="1">
      <alignment horizontal="center" vertical="center" wrapText="1"/>
    </xf>
    <xf numFmtId="0" fontId="1" fillId="0" borderId="11" xfId="0" applyFont="1" applyFill="1" applyBorder="1" applyAlignment="1">
      <alignment vertical="center" wrapText="1"/>
    </xf>
    <xf numFmtId="0" fontId="25" fillId="0" borderId="12" xfId="0" applyFont="1" applyFill="1" applyBorder="1" applyAlignment="1">
      <alignment horizontal="center" vertical="center" wrapText="1"/>
    </xf>
    <xf numFmtId="0" fontId="0" fillId="0" borderId="0" xfId="0" applyFont="1" applyFill="1" applyAlignment="1">
      <alignment horizontal="center" vertical="center"/>
    </xf>
    <xf numFmtId="1" fontId="1" fillId="0" borderId="2"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1" fontId="15" fillId="0" borderId="2" xfId="0" applyNumberFormat="1" applyFont="1" applyFill="1" applyBorder="1" applyAlignment="1">
      <alignment horizontal="center" vertical="center" wrapText="1"/>
    </xf>
    <xf numFmtId="57" fontId="15"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181" fontId="15" fillId="0" borderId="2" xfId="0" applyNumberFormat="1" applyFont="1" applyFill="1" applyBorder="1" applyAlignment="1">
      <alignment horizontal="center" vertical="center" wrapText="1"/>
    </xf>
    <xf numFmtId="183" fontId="15" fillId="0" borderId="2" xfId="0" applyNumberFormat="1" applyFont="1" applyFill="1" applyBorder="1" applyAlignment="1">
      <alignment horizontal="center" vertical="center" wrapText="1"/>
    </xf>
    <xf numFmtId="184" fontId="1" fillId="0" borderId="2" xfId="0" applyNumberFormat="1" applyFont="1" applyFill="1" applyBorder="1" applyAlignment="1">
      <alignment horizontal="center" vertical="center" wrapText="1"/>
    </xf>
    <xf numFmtId="183" fontId="1" fillId="0" borderId="2" xfId="0" applyNumberFormat="1" applyFont="1" applyFill="1" applyBorder="1" applyAlignment="1">
      <alignment horizontal="center" vertical="center" wrapText="1"/>
    </xf>
    <xf numFmtId="49" fontId="31" fillId="0"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xf>
    <xf numFmtId="4" fontId="28" fillId="0" borderId="3"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57" fontId="29" fillId="0" borderId="2" xfId="0" applyNumberFormat="1" applyFont="1" applyFill="1" applyBorder="1" applyAlignment="1">
      <alignment horizontal="center" vertical="center" wrapText="1"/>
    </xf>
    <xf numFmtId="0" fontId="29" fillId="0" borderId="12"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vertical="center" wrapText="1"/>
    </xf>
    <xf numFmtId="178" fontId="21" fillId="0" borderId="0" xfId="0" applyNumberFormat="1" applyFont="1" applyFill="1" applyAlignment="1">
      <alignment horizontal="right" vertical="center"/>
    </xf>
    <xf numFmtId="178" fontId="22" fillId="0" borderId="1" xfId="0" applyNumberFormat="1" applyFont="1" applyFill="1" applyBorder="1" applyAlignment="1">
      <alignment horizontal="right" vertical="center" wrapText="1"/>
    </xf>
    <xf numFmtId="178" fontId="22" fillId="0" borderId="1" xfId="0" applyNumberFormat="1" applyFont="1" applyFill="1" applyBorder="1" applyAlignment="1">
      <alignment horizontal="center" vertical="center" wrapText="1"/>
    </xf>
    <xf numFmtId="178" fontId="23" fillId="0" borderId="12" xfId="0" applyNumberFormat="1" applyFont="1" applyFill="1" applyBorder="1" applyAlignment="1">
      <alignment horizontal="right" vertical="center" wrapText="1"/>
    </xf>
    <xf numFmtId="178" fontId="23" fillId="0" borderId="2" xfId="0" applyNumberFormat="1" applyFont="1" applyFill="1" applyBorder="1" applyAlignment="1">
      <alignment horizontal="right" vertical="center" wrapText="1"/>
    </xf>
    <xf numFmtId="0" fontId="23" fillId="0" borderId="2" xfId="0" applyFont="1" applyFill="1" applyBorder="1" applyAlignment="1">
      <alignment horizontal="right" vertical="center" wrapText="1"/>
    </xf>
    <xf numFmtId="2" fontId="1" fillId="0" borderId="2" xfId="0" applyNumberFormat="1" applyFont="1" applyFill="1" applyBorder="1" applyAlignment="1">
      <alignment horizontal="center" vertical="center" wrapText="1"/>
    </xf>
    <xf numFmtId="185" fontId="1"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3" fontId="1" fillId="0" borderId="2" xfId="0" applyNumberFormat="1" applyFont="1" applyFill="1" applyBorder="1" applyAlignment="1">
      <alignment horizontal="center" vertical="center"/>
    </xf>
    <xf numFmtId="178" fontId="1" fillId="0" borderId="2" xfId="0" applyNumberFormat="1" applyFont="1" applyFill="1" applyBorder="1" applyAlignment="1">
      <alignment horizontal="center" vertical="center" wrapText="1"/>
    </xf>
    <xf numFmtId="182" fontId="1" fillId="0" borderId="2" xfId="0" applyNumberFormat="1" applyFont="1" applyFill="1" applyBorder="1" applyAlignment="1">
      <alignment horizontal="center" vertical="center" wrapText="1"/>
    </xf>
    <xf numFmtId="178" fontId="32" fillId="0" borderId="3" xfId="0" applyNumberFormat="1" applyFont="1" applyFill="1" applyBorder="1" applyAlignment="1">
      <alignment horizontal="right" vertical="center" wrapText="1"/>
    </xf>
    <xf numFmtId="185" fontId="32" fillId="0" borderId="3" xfId="0" applyNumberFormat="1" applyFont="1" applyFill="1" applyBorder="1" applyAlignment="1">
      <alignment horizontal="right" vertical="center" wrapText="1"/>
    </xf>
    <xf numFmtId="0" fontId="1" fillId="0" borderId="2" xfId="0" applyNumberFormat="1" applyFont="1" applyFill="1" applyBorder="1" applyAlignment="1">
      <alignment horizontal="left" vertical="center" wrapText="1"/>
    </xf>
    <xf numFmtId="178" fontId="1" fillId="0" borderId="2" xfId="0" applyNumberFormat="1" applyFont="1" applyFill="1" applyBorder="1" applyAlignment="1">
      <alignment horizontal="right" vertical="center" wrapText="1"/>
    </xf>
    <xf numFmtId="178" fontId="29" fillId="0" borderId="12" xfId="0" applyNumberFormat="1" applyFont="1" applyFill="1" applyBorder="1" applyAlignment="1">
      <alignment horizontal="right" vertical="center" wrapText="1"/>
    </xf>
    <xf numFmtId="178" fontId="1" fillId="0" borderId="12" xfId="0" applyNumberFormat="1" applyFont="1" applyFill="1" applyBorder="1" applyAlignment="1">
      <alignment horizontal="right" vertical="center" wrapText="1"/>
    </xf>
    <xf numFmtId="178" fontId="22" fillId="0" borderId="0" xfId="0" applyNumberFormat="1" applyFont="1" applyFill="1" applyBorder="1" applyAlignment="1">
      <alignment horizontal="center" vertical="center" wrapText="1"/>
    </xf>
    <xf numFmtId="178" fontId="22" fillId="0" borderId="0" xfId="0" applyNumberFormat="1" applyFont="1" applyFill="1" applyBorder="1" applyAlignment="1">
      <alignment horizontal="right" vertical="center" wrapText="1"/>
    </xf>
    <xf numFmtId="0" fontId="22" fillId="0" borderId="13" xfId="0" applyFont="1" applyFill="1" applyBorder="1" applyAlignment="1">
      <alignment horizontal="center" vertical="center" wrapText="1"/>
    </xf>
    <xf numFmtId="178" fontId="22" fillId="0" borderId="2" xfId="0" applyNumberFormat="1" applyFont="1" applyFill="1" applyBorder="1" applyAlignment="1">
      <alignment horizontal="right" vertical="center" wrapText="1"/>
    </xf>
    <xf numFmtId="178" fontId="22" fillId="0" borderId="14" xfId="0" applyNumberFormat="1" applyFont="1" applyFill="1" applyBorder="1" applyAlignment="1">
      <alignment horizontal="center" vertical="center" wrapText="1"/>
    </xf>
    <xf numFmtId="4" fontId="23" fillId="0" borderId="2" xfId="0" applyNumberFormat="1" applyFont="1" applyFill="1" applyBorder="1" applyAlignment="1">
      <alignment horizontal="right" vertical="center" wrapText="1"/>
    </xf>
    <xf numFmtId="4" fontId="29" fillId="0" borderId="12"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178" fontId="21" fillId="0" borderId="0" xfId="0" applyNumberFormat="1" applyFont="1" applyFill="1" applyAlignment="1">
      <alignment horizontal="center" vertical="center"/>
    </xf>
    <xf numFmtId="178" fontId="0" fillId="0" borderId="0" xfId="0" applyNumberFormat="1" applyFont="1" applyFill="1">
      <alignment vertical="center"/>
    </xf>
    <xf numFmtId="178" fontId="22" fillId="0" borderId="13" xfId="0" applyNumberFormat="1" applyFont="1" applyFill="1" applyBorder="1" applyAlignment="1">
      <alignment horizontal="center" vertical="center" wrapText="1"/>
    </xf>
    <xf numFmtId="178" fontId="22" fillId="0" borderId="15" xfId="0" applyNumberFormat="1" applyFont="1" applyFill="1" applyBorder="1" applyAlignment="1">
      <alignment horizontal="center" vertical="center" wrapText="1"/>
    </xf>
    <xf numFmtId="178" fontId="23" fillId="0" borderId="12" xfId="0" applyNumberFormat="1" applyFont="1" applyFill="1" applyBorder="1" applyAlignment="1">
      <alignment vertical="center" wrapText="1"/>
    </xf>
    <xf numFmtId="0" fontId="15" fillId="0" borderId="2" xfId="0" applyFont="1" applyFill="1" applyBorder="1" applyAlignment="1">
      <alignment horizontal="center" vertical="center"/>
    </xf>
    <xf numFmtId="186" fontId="1" fillId="0" borderId="2" xfId="0" applyNumberFormat="1" applyFont="1" applyFill="1" applyBorder="1" applyAlignment="1">
      <alignment horizontal="center" vertical="center" wrapText="1"/>
    </xf>
    <xf numFmtId="184" fontId="1" fillId="0" borderId="2" xfId="0" applyNumberFormat="1" applyFont="1" applyFill="1" applyBorder="1" applyAlignment="1">
      <alignment horizontal="center" vertical="center"/>
    </xf>
    <xf numFmtId="178" fontId="3" fillId="0" borderId="0" xfId="0" applyNumberFormat="1" applyFont="1" applyFill="1" applyBorder="1" applyAlignment="1">
      <alignment vertical="center" wrapText="1"/>
    </xf>
    <xf numFmtId="178" fontId="4" fillId="0" borderId="0" xfId="0" applyNumberFormat="1" applyFont="1" applyFill="1">
      <alignment vertical="center"/>
    </xf>
    <xf numFmtId="178" fontId="22" fillId="0" borderId="15" xfId="0" applyNumberFormat="1" applyFont="1" applyFill="1" applyBorder="1" applyAlignment="1">
      <alignment horizontal="right" vertical="center" wrapText="1"/>
    </xf>
    <xf numFmtId="178" fontId="5" fillId="0" borderId="4"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78" fontId="22" fillId="0" borderId="3" xfId="0" applyNumberFormat="1"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178" fontId="5" fillId="0" borderId="14" xfId="0" applyNumberFormat="1" applyFont="1" applyFill="1" applyBorder="1" applyAlignment="1">
      <alignment horizontal="center" vertical="center" wrapText="1"/>
    </xf>
    <xf numFmtId="178" fontId="22" fillId="0" borderId="16" xfId="0" applyNumberFormat="1" applyFont="1" applyFill="1" applyBorder="1" applyAlignment="1">
      <alignment vertical="center" wrapText="1"/>
    </xf>
    <xf numFmtId="178" fontId="22" fillId="0" borderId="1" xfId="0" applyNumberFormat="1" applyFont="1" applyFill="1" applyBorder="1" applyAlignment="1">
      <alignment vertical="center" wrapText="1"/>
    </xf>
    <xf numFmtId="178" fontId="22" fillId="0" borderId="0" xfId="0" applyNumberFormat="1" applyFont="1" applyFill="1" applyBorder="1" applyAlignment="1">
      <alignment vertical="center" wrapText="1"/>
    </xf>
    <xf numFmtId="178" fontId="22" fillId="0" borderId="13" xfId="0" applyNumberFormat="1" applyFont="1" applyFill="1" applyBorder="1" applyAlignment="1">
      <alignment vertical="center" wrapText="1"/>
    </xf>
    <xf numFmtId="178" fontId="5" fillId="0" borderId="12"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178" fontId="23" fillId="0" borderId="2" xfId="0" applyNumberFormat="1" applyFont="1" applyFill="1" applyBorder="1" applyAlignment="1">
      <alignment vertical="center" wrapText="1"/>
    </xf>
    <xf numFmtId="43" fontId="1" fillId="0" borderId="2" xfId="8" applyFont="1" applyFill="1" applyBorder="1" applyAlignment="1">
      <alignment horizontal="center" vertical="center" wrapText="1"/>
    </xf>
    <xf numFmtId="43" fontId="15" fillId="0" borderId="2" xfId="8" applyFont="1" applyFill="1" applyBorder="1" applyAlignment="1">
      <alignment horizontal="center" vertical="center"/>
    </xf>
    <xf numFmtId="43" fontId="15" fillId="0" borderId="2" xfId="8" applyFont="1" applyFill="1" applyBorder="1" applyAlignment="1">
      <alignment horizontal="center" vertical="center" wrapText="1"/>
    </xf>
    <xf numFmtId="43" fontId="1" fillId="0" borderId="2" xfId="8" applyFont="1" applyFill="1" applyBorder="1" applyAlignment="1">
      <alignment horizontal="center" vertical="center"/>
    </xf>
    <xf numFmtId="0" fontId="1" fillId="0" borderId="2" xfId="8" applyNumberFormat="1" applyFont="1" applyFill="1" applyBorder="1" applyAlignment="1">
      <alignment horizontal="center" vertical="center" wrapText="1"/>
    </xf>
    <xf numFmtId="178" fontId="27" fillId="0" borderId="12" xfId="0" applyNumberFormat="1" applyFont="1" applyFill="1" applyBorder="1" applyAlignment="1">
      <alignment horizontal="right" vertical="center" wrapText="1"/>
    </xf>
    <xf numFmtId="178" fontId="3" fillId="0" borderId="0" xfId="0" applyNumberFormat="1" applyFont="1" applyFill="1" applyAlignment="1">
      <alignment vertical="center" wrapText="1"/>
    </xf>
    <xf numFmtId="178" fontId="5" fillId="0" borderId="3" xfId="0" applyNumberFormat="1" applyFont="1" applyFill="1" applyBorder="1" applyAlignment="1">
      <alignment horizontal="center" vertical="center" wrapText="1"/>
    </xf>
    <xf numFmtId="178" fontId="5" fillId="0" borderId="17" xfId="0" applyNumberFormat="1" applyFont="1" applyFill="1" applyBorder="1" applyAlignment="1">
      <alignment horizontal="center" vertical="center" wrapText="1"/>
    </xf>
    <xf numFmtId="179" fontId="15" fillId="0" borderId="2" xfId="8" applyNumberFormat="1" applyFont="1" applyFill="1" applyBorder="1" applyAlignment="1">
      <alignment vertical="center"/>
    </xf>
    <xf numFmtId="179" fontId="0" fillId="0" borderId="0" xfId="0" applyNumberFormat="1" applyFill="1" applyAlignment="1">
      <alignment vertical="center"/>
    </xf>
    <xf numFmtId="179" fontId="1" fillId="0" borderId="2" xfId="8" applyNumberFormat="1" applyFont="1" applyFill="1" applyBorder="1" applyAlignment="1">
      <alignment vertical="center" wrapText="1"/>
    </xf>
    <xf numFmtId="43" fontId="26" fillId="0" borderId="2" xfId="8" applyFont="1" applyFill="1" applyBorder="1" applyAlignment="1">
      <alignment horizontal="center" vertical="center"/>
    </xf>
    <xf numFmtId="179" fontId="15" fillId="0" borderId="2" xfId="8" applyNumberFormat="1" applyFont="1" applyFill="1" applyBorder="1" applyAlignment="1">
      <alignment vertical="center" wrapText="1"/>
    </xf>
    <xf numFmtId="179" fontId="1" fillId="0" borderId="2" xfId="8" applyNumberFormat="1" applyFont="1" applyFill="1" applyBorder="1" applyAlignment="1">
      <alignment vertical="center"/>
    </xf>
    <xf numFmtId="43" fontId="33" fillId="0" borderId="2" xfId="8" applyFont="1" applyFill="1" applyBorder="1" applyAlignment="1">
      <alignment horizontal="center" vertical="center" wrapText="1"/>
    </xf>
    <xf numFmtId="178" fontId="0" fillId="0" borderId="0" xfId="0" applyNumberFormat="1" applyFont="1" applyFill="1" applyAlignment="1">
      <alignment horizontal="center" vertical="center"/>
    </xf>
    <xf numFmtId="0" fontId="34" fillId="0" borderId="0" xfId="0" applyNumberFormat="1" applyFont="1" applyFill="1" applyAlignment="1">
      <alignment horizontal="center" vertical="center" wrapText="1"/>
    </xf>
    <xf numFmtId="0" fontId="5" fillId="0" borderId="12"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28" fillId="0" borderId="3" xfId="0" applyNumberFormat="1" applyFont="1" applyFill="1" applyBorder="1" applyAlignment="1">
      <alignment horizontal="right" vertical="center" wrapText="1"/>
    </xf>
    <xf numFmtId="0" fontId="1" fillId="0" borderId="2" xfId="0" applyNumberFormat="1" applyFont="1" applyFill="1" applyBorder="1" applyAlignment="1">
      <alignment horizontal="right" vertical="center" wrapText="1"/>
    </xf>
    <xf numFmtId="178" fontId="29" fillId="0" borderId="12" xfId="0" applyNumberFormat="1" applyFont="1" applyFill="1" applyBorder="1" applyAlignment="1">
      <alignment horizontal="center" vertical="center" wrapText="1"/>
    </xf>
    <xf numFmtId="0" fontId="29" fillId="0" borderId="12" xfId="0" applyNumberFormat="1" applyFont="1" applyFill="1" applyBorder="1" applyAlignment="1">
      <alignment horizontal="right" vertical="center" wrapText="1"/>
    </xf>
    <xf numFmtId="178" fontId="1" fillId="0" borderId="12" xfId="0" applyNumberFormat="1" applyFont="1" applyFill="1" applyBorder="1" applyAlignment="1">
      <alignment horizontal="center" vertical="center" wrapText="1"/>
    </xf>
    <xf numFmtId="0" fontId="1" fillId="0" borderId="12" xfId="0" applyNumberFormat="1" applyFont="1" applyFill="1" applyBorder="1" applyAlignment="1">
      <alignment horizontal="right" vertical="center" wrapText="1"/>
    </xf>
    <xf numFmtId="0" fontId="34" fillId="0" borderId="0" xfId="0" applyNumberFormat="1" applyFont="1" applyFill="1" applyAlignment="1">
      <alignment horizontal="right" vertical="center" wrapText="1"/>
    </xf>
    <xf numFmtId="0" fontId="23" fillId="0" borderId="11" xfId="0" applyFont="1" applyFill="1" applyBorder="1" applyAlignment="1">
      <alignment horizontal="center" vertical="center" wrapText="1"/>
    </xf>
    <xf numFmtId="0" fontId="35" fillId="0" borderId="6" xfId="0" applyFont="1" applyFill="1" applyBorder="1" applyAlignment="1">
      <alignment vertical="center" wrapText="1"/>
    </xf>
    <xf numFmtId="0" fontId="35" fillId="0" borderId="3" xfId="0" applyFont="1" applyFill="1" applyBorder="1" applyAlignment="1">
      <alignment vertical="center" wrapText="1"/>
    </xf>
    <xf numFmtId="3" fontId="36" fillId="0" borderId="2" xfId="0" applyNumberFormat="1" applyFont="1" applyFill="1" applyBorder="1" applyAlignment="1">
      <alignment horizontal="center" vertical="center" wrapText="1"/>
    </xf>
    <xf numFmtId="4" fontId="36" fillId="0" borderId="2" xfId="0" applyNumberFormat="1" applyFont="1" applyFill="1" applyBorder="1" applyAlignment="1">
      <alignment horizontal="center" vertical="center" wrapText="1"/>
    </xf>
    <xf numFmtId="0" fontId="36" fillId="0" borderId="2" xfId="0" applyNumberFormat="1" applyFont="1" applyFill="1" applyBorder="1" applyAlignment="1">
      <alignment horizontal="center" vertical="center" wrapText="1"/>
    </xf>
    <xf numFmtId="4" fontId="36" fillId="0" borderId="18" xfId="0" applyNumberFormat="1" applyFont="1" applyFill="1" applyBorder="1" applyAlignment="1">
      <alignment horizontal="center" vertical="center" wrapText="1"/>
    </xf>
    <xf numFmtId="4" fontId="36" fillId="0" borderId="3" xfId="0" applyNumberFormat="1" applyFont="1" applyFill="1" applyBorder="1" applyAlignment="1">
      <alignment horizontal="center" vertical="center" wrapText="1"/>
    </xf>
    <xf numFmtId="4" fontId="36" fillId="0" borderId="11" xfId="0" applyNumberFormat="1" applyFont="1" applyFill="1" applyBorder="1" applyAlignment="1">
      <alignment horizontal="center" vertical="center" wrapText="1"/>
    </xf>
    <xf numFmtId="4" fontId="36" fillId="0" borderId="12" xfId="0" applyNumberFormat="1" applyFont="1" applyFill="1" applyBorder="1" applyAlignment="1">
      <alignment horizontal="center" vertical="center" wrapText="1"/>
    </xf>
    <xf numFmtId="4" fontId="36" fillId="0" borderId="9"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7" fillId="0" borderId="7" xfId="0" applyNumberFormat="1"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9"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3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20" fillId="0" borderId="2" xfId="0" applyNumberFormat="1" applyFont="1" applyFill="1" applyBorder="1" applyAlignment="1">
      <alignment horizontal="left" vertical="center" wrapText="1"/>
    </xf>
    <xf numFmtId="49" fontId="20" fillId="0" borderId="2" xfId="0" applyNumberFormat="1" applyFont="1" applyFill="1" applyBorder="1" applyAlignment="1">
      <alignment horizontal="left" vertical="center" wrapText="1"/>
    </xf>
    <xf numFmtId="0"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9" fillId="0" borderId="7" xfId="0" applyNumberFormat="1" applyFont="1" applyFill="1" applyBorder="1" applyAlignment="1" applyProtection="1">
      <alignment horizontal="left" vertical="center" wrapText="1"/>
      <protection locked="0"/>
    </xf>
    <xf numFmtId="0" fontId="4" fillId="0" borderId="9"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0" fontId="35" fillId="0" borderId="12" xfId="0" applyFont="1" applyFill="1" applyBorder="1" applyAlignment="1">
      <alignment vertical="center" wrapText="1"/>
    </xf>
    <xf numFmtId="0" fontId="35" fillId="0" borderId="2" xfId="0" applyFont="1" applyFill="1" applyBorder="1" applyAlignment="1">
      <alignment vertical="center" wrapText="1"/>
    </xf>
    <xf numFmtId="0" fontId="36" fillId="0" borderId="3" xfId="0" applyNumberFormat="1" applyFont="1" applyFill="1" applyBorder="1" applyAlignment="1">
      <alignment horizontal="center" vertical="center" wrapText="1"/>
    </xf>
    <xf numFmtId="183" fontId="41" fillId="0" borderId="2" xfId="0" applyNumberFormat="1" applyFont="1" applyFill="1" applyBorder="1" applyAlignment="1">
      <alignment horizontal="center" vertical="center" wrapText="1"/>
    </xf>
    <xf numFmtId="0" fontId="42" fillId="0" borderId="2" xfId="0" applyFont="1" applyFill="1" applyBorder="1" applyAlignment="1">
      <alignment horizontal="center" vertical="center" wrapText="1"/>
    </xf>
    <xf numFmtId="0" fontId="43" fillId="0" borderId="1" xfId="0" applyFont="1" applyFill="1" applyBorder="1" applyAlignment="1">
      <alignment horizontal="center" vertical="center" wrapText="1"/>
    </xf>
    <xf numFmtId="183" fontId="42" fillId="0" borderId="2" xfId="0" applyNumberFormat="1" applyFont="1" applyFill="1" applyBorder="1" applyAlignment="1">
      <alignment horizontal="center" vertical="center" wrapText="1"/>
    </xf>
    <xf numFmtId="0" fontId="36" fillId="0" borderId="12" xfId="0" applyNumberFormat="1" applyFont="1" applyFill="1" applyBorder="1" applyAlignment="1">
      <alignment horizontal="center" vertical="center" wrapText="1"/>
    </xf>
    <xf numFmtId="183" fontId="36" fillId="0" borderId="12" xfId="0" applyNumberFormat="1"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57" fontId="18" fillId="0" borderId="2" xfId="0" applyNumberFormat="1" applyFont="1" applyFill="1" applyBorder="1" applyAlignment="1">
      <alignment horizontal="center" vertical="center" wrapText="1"/>
    </xf>
    <xf numFmtId="181"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83" fontId="4" fillId="0" borderId="2" xfId="0" applyNumberFormat="1" applyFont="1" applyFill="1" applyBorder="1" applyAlignment="1">
      <alignment horizontal="center" vertical="center" wrapText="1"/>
    </xf>
    <xf numFmtId="183" fontId="4" fillId="0" borderId="19"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183" fontId="0" fillId="0" borderId="2" xfId="0" applyNumberFormat="1" applyFont="1" applyFill="1" applyBorder="1" applyAlignment="1">
      <alignment horizontal="center" vertical="center" wrapText="1"/>
    </xf>
    <xf numFmtId="183" fontId="4"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2" xfId="0" applyNumberFormat="1" applyFont="1" applyFill="1" applyBorder="1" applyAlignment="1">
      <alignment horizontal="right" vertical="center" wrapText="1"/>
    </xf>
    <xf numFmtId="178" fontId="36" fillId="0" borderId="12" xfId="0" applyNumberFormat="1" applyFont="1" applyFill="1" applyBorder="1" applyAlignment="1">
      <alignment horizontal="right" vertical="center" wrapText="1"/>
    </xf>
    <xf numFmtId="178" fontId="36" fillId="0" borderId="2" xfId="0" applyNumberFormat="1" applyFont="1" applyFill="1" applyBorder="1" applyAlignment="1">
      <alignment horizontal="right" vertical="center" wrapText="1"/>
    </xf>
    <xf numFmtId="178" fontId="27" fillId="0" borderId="2" xfId="0" applyNumberFormat="1" applyFont="1" applyFill="1" applyBorder="1" applyAlignment="1">
      <alignment horizontal="right" vertical="center" wrapText="1"/>
    </xf>
    <xf numFmtId="0" fontId="27" fillId="0" borderId="2" xfId="0" applyFont="1" applyFill="1" applyBorder="1" applyAlignment="1">
      <alignment horizontal="right" vertical="center" wrapText="1"/>
    </xf>
    <xf numFmtId="178" fontId="4" fillId="0" borderId="2" xfId="0" applyNumberFormat="1" applyFont="1" applyFill="1" applyBorder="1" applyAlignment="1">
      <alignment horizontal="right" vertical="center" wrapText="1"/>
    </xf>
    <xf numFmtId="178" fontId="4" fillId="0" borderId="19" xfId="0" applyNumberFormat="1" applyFont="1" applyFill="1" applyBorder="1" applyAlignment="1">
      <alignment horizontal="right" vertical="center" wrapText="1"/>
    </xf>
    <xf numFmtId="178" fontId="0" fillId="0" borderId="2" xfId="0" applyNumberFormat="1" applyFont="1" applyFill="1" applyBorder="1" applyAlignment="1">
      <alignment horizontal="right" vertical="center" wrapText="1"/>
    </xf>
    <xf numFmtId="178" fontId="4" fillId="0" borderId="1" xfId="0" applyNumberFormat="1" applyFont="1" applyFill="1" applyBorder="1" applyAlignment="1">
      <alignment horizontal="right" vertical="center" wrapText="1"/>
    </xf>
    <xf numFmtId="178" fontId="36" fillId="0" borderId="3" xfId="0" applyNumberFormat="1" applyFont="1" applyFill="1" applyBorder="1" applyAlignment="1">
      <alignment horizontal="right" vertical="center" wrapText="1"/>
    </xf>
    <xf numFmtId="4" fontId="27" fillId="0" borderId="2" xfId="0" applyNumberFormat="1" applyFont="1" applyFill="1" applyBorder="1" applyAlignment="1">
      <alignment horizontal="right" vertical="center" wrapText="1"/>
    </xf>
    <xf numFmtId="178" fontId="4" fillId="0" borderId="10" xfId="0" applyNumberFormat="1" applyFont="1" applyFill="1" applyBorder="1" applyAlignment="1">
      <alignment horizontal="right" vertical="center" wrapText="1"/>
    </xf>
    <xf numFmtId="4" fontId="4" fillId="0" borderId="1" xfId="0" applyNumberFormat="1" applyFont="1" applyFill="1" applyBorder="1" applyAlignment="1">
      <alignment horizontal="center" vertical="center" wrapText="1"/>
    </xf>
    <xf numFmtId="178" fontId="4" fillId="0" borderId="3" xfId="0" applyNumberFormat="1" applyFont="1" applyFill="1" applyBorder="1" applyAlignment="1">
      <alignment horizontal="right" vertical="center" wrapText="1"/>
    </xf>
    <xf numFmtId="178" fontId="36" fillId="0" borderId="3" xfId="0" applyNumberFormat="1" applyFont="1" applyFill="1" applyBorder="1" applyAlignment="1">
      <alignment horizontal="center" vertical="center" wrapText="1"/>
    </xf>
    <xf numFmtId="178" fontId="36" fillId="0" borderId="12" xfId="0" applyNumberFormat="1" applyFont="1" applyFill="1" applyBorder="1" applyAlignment="1">
      <alignment horizontal="center" vertical="center" wrapText="1"/>
    </xf>
    <xf numFmtId="178" fontId="36" fillId="0" borderId="2" xfId="0" applyNumberFormat="1" applyFont="1" applyFill="1" applyBorder="1" applyAlignment="1">
      <alignment horizontal="center" vertical="center" wrapText="1"/>
    </xf>
    <xf numFmtId="178" fontId="20" fillId="0" borderId="2" xfId="0" applyNumberFormat="1" applyFont="1" applyFill="1" applyBorder="1" applyAlignment="1">
      <alignment horizontal="right" vertical="center" wrapText="1"/>
    </xf>
    <xf numFmtId="178" fontId="4" fillId="0" borderId="10"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8" fontId="36" fillId="0" borderId="4" xfId="0" applyNumberFormat="1" applyFont="1" applyFill="1" applyBorder="1" applyAlignment="1">
      <alignment horizontal="center" vertical="center" wrapText="1"/>
    </xf>
    <xf numFmtId="178" fontId="36" fillId="0" borderId="20" xfId="0" applyNumberFormat="1" applyFont="1" applyFill="1" applyBorder="1" applyAlignment="1">
      <alignment horizontal="center" vertical="center" wrapText="1"/>
    </xf>
    <xf numFmtId="178" fontId="38" fillId="0" borderId="2" xfId="0" applyNumberFormat="1" applyFont="1" applyFill="1" applyBorder="1" applyAlignment="1">
      <alignment horizontal="right" vertical="center" wrapText="1"/>
    </xf>
    <xf numFmtId="178" fontId="23" fillId="0" borderId="21" xfId="0" applyNumberFormat="1" applyFont="1" applyFill="1" applyBorder="1" applyAlignment="1">
      <alignment horizontal="right" vertical="center" wrapText="1"/>
    </xf>
    <xf numFmtId="178" fontId="23" fillId="0" borderId="22" xfId="0" applyNumberFormat="1" applyFont="1" applyFill="1" applyBorder="1" applyAlignment="1">
      <alignment horizontal="right" vertical="center" wrapText="1"/>
    </xf>
    <xf numFmtId="178" fontId="36" fillId="0" borderId="6" xfId="0" applyNumberFormat="1" applyFont="1" applyFill="1" applyBorder="1" applyAlignment="1">
      <alignment horizontal="center" vertical="center" wrapText="1"/>
    </xf>
    <xf numFmtId="178" fontId="36" fillId="0" borderId="11" xfId="0" applyNumberFormat="1" applyFont="1" applyFill="1" applyBorder="1" applyAlignment="1">
      <alignment horizontal="center" vertical="center" wrapText="1"/>
    </xf>
    <xf numFmtId="178" fontId="36" fillId="0" borderId="9"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wrapText="1"/>
    </xf>
    <xf numFmtId="178" fontId="4" fillId="0" borderId="2" xfId="0" applyNumberFormat="1" applyFont="1" applyFill="1" applyBorder="1" applyAlignment="1">
      <alignment vertical="center" wrapText="1"/>
    </xf>
    <xf numFmtId="178" fontId="20" fillId="0" borderId="2" xfId="0" applyNumberFormat="1" applyFont="1" applyFill="1" applyBorder="1" applyAlignment="1">
      <alignment vertical="center" wrapText="1"/>
    </xf>
    <xf numFmtId="178" fontId="4" fillId="0" borderId="19" xfId="0" applyNumberFormat="1" applyFont="1" applyFill="1" applyBorder="1" applyAlignment="1">
      <alignment horizontal="center" vertical="center" wrapText="1"/>
    </xf>
    <xf numFmtId="178" fontId="23" fillId="0" borderId="17" xfId="0" applyNumberFormat="1" applyFont="1" applyFill="1" applyBorder="1" applyAlignment="1">
      <alignment horizontal="right" vertical="center" wrapText="1"/>
    </xf>
    <xf numFmtId="0" fontId="35" fillId="0" borderId="17" xfId="0" applyNumberFormat="1" applyFont="1" applyFill="1" applyBorder="1" applyAlignment="1">
      <alignment vertical="center" wrapText="1"/>
    </xf>
    <xf numFmtId="185" fontId="1" fillId="0" borderId="2" xfId="0" applyNumberFormat="1" applyFont="1" applyFill="1" applyBorder="1" applyAlignment="1">
      <alignment horizontal="right" vertical="center" wrapText="1"/>
    </xf>
    <xf numFmtId="0" fontId="18" fillId="0" borderId="2" xfId="0" applyNumberFormat="1" applyFont="1" applyFill="1" applyBorder="1" applyAlignment="1">
      <alignment horizontal="right" vertical="center" wrapText="1"/>
    </xf>
    <xf numFmtId="0" fontId="20" fillId="0" borderId="2" xfId="0" applyNumberFormat="1" applyFont="1" applyFill="1" applyBorder="1" applyAlignment="1">
      <alignment horizontal="left" vertical="center" wrapText="1"/>
    </xf>
    <xf numFmtId="0"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8" fillId="0" borderId="12" xfId="0" applyFont="1" applyFill="1" applyBorder="1" applyAlignment="1">
      <alignment horizontal="center" vertical="center" wrapText="1"/>
    </xf>
    <xf numFmtId="4" fontId="32" fillId="0" borderId="4" xfId="0" applyNumberFormat="1" applyFont="1" applyFill="1" applyBorder="1" applyAlignment="1">
      <alignment horizontal="center" vertical="center" wrapText="1"/>
    </xf>
    <xf numFmtId="4" fontId="32" fillId="0" borderId="5" xfId="0" applyNumberFormat="1" applyFont="1" applyFill="1" applyBorder="1" applyAlignment="1">
      <alignment horizontal="center" vertical="center" wrapText="1"/>
    </xf>
    <xf numFmtId="4" fontId="32" fillId="0" borderId="6" xfId="0" applyNumberFormat="1" applyFont="1" applyFill="1" applyBorder="1" applyAlignment="1">
      <alignment horizontal="center" vertical="center" wrapText="1"/>
    </xf>
    <xf numFmtId="4" fontId="28" fillId="0" borderId="4" xfId="0" applyNumberFormat="1" applyFont="1" applyFill="1" applyBorder="1" applyAlignment="1">
      <alignment horizontal="center" vertical="center" wrapText="1"/>
    </xf>
    <xf numFmtId="4" fontId="28" fillId="0" borderId="5" xfId="0" applyNumberFormat="1" applyFont="1" applyFill="1" applyBorder="1" applyAlignment="1">
      <alignment horizontal="center" vertical="center" wrapText="1"/>
    </xf>
    <xf numFmtId="4" fontId="28" fillId="0" borderId="6" xfId="0" applyNumberFormat="1" applyFont="1" applyFill="1" applyBorder="1" applyAlignment="1">
      <alignment horizontal="center" vertical="center" wrapText="1"/>
    </xf>
    <xf numFmtId="4" fontId="32" fillId="0" borderId="7" xfId="0" applyNumberFormat="1" applyFont="1" applyFill="1" applyBorder="1" applyAlignment="1">
      <alignment horizontal="center" vertical="center" wrapText="1"/>
    </xf>
    <xf numFmtId="4" fontId="32" fillId="0" borderId="8" xfId="0" applyNumberFormat="1" applyFont="1" applyFill="1" applyBorder="1" applyAlignment="1">
      <alignment horizontal="center" vertical="center" wrapText="1"/>
    </xf>
    <xf numFmtId="4" fontId="32" fillId="0" borderId="9" xfId="0" applyNumberFormat="1" applyFont="1" applyFill="1" applyBorder="1" applyAlignment="1">
      <alignment horizontal="center" vertical="center" wrapText="1"/>
    </xf>
    <xf numFmtId="4" fontId="28"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183"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81" fontId="1" fillId="0" borderId="2" xfId="0" applyNumberFormat="1" applyFont="1" applyFill="1" applyBorder="1" applyAlignment="1">
      <alignment horizontal="center" vertical="center" wrapText="1"/>
    </xf>
    <xf numFmtId="4" fontId="28" fillId="0" borderId="2" xfId="0" applyNumberFormat="1" applyFont="1" applyFill="1" applyBorder="1" applyAlignment="1">
      <alignment horizontal="center" vertical="center" wrapText="1"/>
    </xf>
    <xf numFmtId="178" fontId="4" fillId="0" borderId="12" xfId="0" applyNumberFormat="1" applyFont="1" applyFill="1" applyBorder="1" applyAlignment="1">
      <alignment horizontal="right" vertical="center" wrapText="1"/>
    </xf>
    <xf numFmtId="0" fontId="32" fillId="0" borderId="3" xfId="0" applyNumberFormat="1" applyFont="1" applyFill="1" applyBorder="1" applyAlignment="1">
      <alignment horizontal="right" vertical="center" wrapText="1"/>
    </xf>
    <xf numFmtId="178" fontId="32" fillId="0" borderId="2" xfId="0" applyNumberFormat="1" applyFont="1" applyFill="1" applyBorder="1" applyAlignment="1">
      <alignment horizontal="right" vertical="center" wrapText="1"/>
    </xf>
    <xf numFmtId="0" fontId="32" fillId="0" borderId="2" xfId="0" applyNumberFormat="1" applyFont="1" applyFill="1" applyBorder="1" applyAlignment="1">
      <alignment horizontal="right" vertical="center" wrapText="1"/>
    </xf>
    <xf numFmtId="178" fontId="0" fillId="0" borderId="12" xfId="0" applyNumberFormat="1" applyFont="1" applyFill="1" applyBorder="1" applyAlignment="1">
      <alignment horizontal="right" vertical="center" wrapText="1"/>
    </xf>
    <xf numFmtId="4" fontId="4" fillId="0" borderId="12" xfId="0" applyNumberFormat="1" applyFont="1" applyFill="1" applyBorder="1" applyAlignment="1">
      <alignment horizontal="center" vertical="center" wrapText="1"/>
    </xf>
    <xf numFmtId="178" fontId="0" fillId="0" borderId="12"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0" fontId="28" fillId="0" borderId="2" xfId="0" applyNumberFormat="1" applyFont="1" applyFill="1" applyBorder="1" applyAlignment="1">
      <alignment horizontal="right" vertical="center" wrapText="1"/>
    </xf>
    <xf numFmtId="0" fontId="5" fillId="0" borderId="12" xfId="0" applyNumberFormat="1" applyFont="1" applyFill="1" applyBorder="1" applyAlignment="1">
      <alignment horizontal="center" vertical="center" wrapText="1"/>
    </xf>
    <xf numFmtId="176" fontId="23" fillId="0" borderId="4" xfId="0" applyNumberFormat="1" applyFont="1" applyFill="1" applyBorder="1" applyAlignment="1">
      <alignment horizontal="center" vertical="center" wrapText="1"/>
    </xf>
    <xf numFmtId="176" fontId="23" fillId="0" borderId="5" xfId="0" applyNumberFormat="1" applyFont="1" applyFill="1" applyBorder="1" applyAlignment="1">
      <alignment horizontal="center" vertical="center" wrapText="1"/>
    </xf>
    <xf numFmtId="176" fontId="23"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6" fontId="20" fillId="0" borderId="3" xfId="0" applyNumberFormat="1" applyFont="1" applyFill="1" applyBorder="1" applyAlignment="1">
      <alignment horizontal="left" vertical="center" wrapText="1"/>
    </xf>
    <xf numFmtId="4" fontId="20" fillId="0" borderId="3"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38" fillId="0" borderId="2" xfId="0" applyFont="1" applyFill="1" applyBorder="1" applyAlignment="1">
      <alignment horizontal="left" vertical="center" wrapText="1"/>
    </xf>
    <xf numFmtId="176" fontId="4" fillId="0" borderId="12" xfId="0" applyNumberFormat="1" applyFont="1" applyFill="1" applyBorder="1" applyAlignment="1">
      <alignment horizontal="left" vertical="center" wrapText="1"/>
    </xf>
    <xf numFmtId="176" fontId="20" fillId="0" borderId="2" xfId="0" applyNumberFormat="1" applyFont="1" applyFill="1" applyBorder="1" applyAlignment="1">
      <alignment horizontal="left" vertical="center" wrapText="1"/>
    </xf>
    <xf numFmtId="176" fontId="4" fillId="0" borderId="10" xfId="0" applyNumberFormat="1" applyFont="1" applyFill="1" applyBorder="1" applyAlignment="1">
      <alignment horizontal="left" vertical="center" wrapText="1"/>
    </xf>
    <xf numFmtId="4" fontId="20" fillId="0" borderId="17" xfId="0" applyNumberFormat="1" applyFont="1" applyFill="1" applyBorder="1" applyAlignment="1">
      <alignment horizontal="left" vertical="center" wrapText="1"/>
    </xf>
    <xf numFmtId="0" fontId="44" fillId="0" borderId="7" xfId="0" applyNumberFormat="1"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10" fillId="0" borderId="2" xfId="0" applyFont="1" applyFill="1" applyBorder="1">
      <alignment vertical="center"/>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vertical="center" wrapText="1"/>
    </xf>
    <xf numFmtId="0" fontId="39" fillId="0" borderId="7" xfId="0" applyFont="1" applyFill="1" applyBorder="1" applyAlignment="1" applyProtection="1">
      <alignment horizontal="center" vertical="center" wrapText="1"/>
      <protection locked="0"/>
    </xf>
    <xf numFmtId="0" fontId="20"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83" fontId="5" fillId="0" borderId="3" xfId="0" applyNumberFormat="1" applyFont="1" applyFill="1" applyBorder="1" applyAlignment="1">
      <alignment horizontal="center" vertical="center" wrapText="1"/>
    </xf>
    <xf numFmtId="183" fontId="20" fillId="0" borderId="3" xfId="0" applyNumberFormat="1" applyFont="1" applyFill="1" applyBorder="1" applyAlignment="1">
      <alignment horizontal="left" vertical="center" wrapText="1"/>
    </xf>
    <xf numFmtId="183" fontId="4"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xf>
    <xf numFmtId="0" fontId="10" fillId="0" borderId="2" xfId="0" applyFont="1" applyFill="1" applyBorder="1" applyAlignment="1">
      <alignment horizontal="center" vertical="center"/>
    </xf>
    <xf numFmtId="57" fontId="4" fillId="0" borderId="2" xfId="0" applyNumberFormat="1" applyFont="1" applyFill="1" applyBorder="1" applyAlignment="1">
      <alignment horizontal="center" vertical="center" wrapText="1"/>
    </xf>
    <xf numFmtId="181" fontId="7" fillId="0" borderId="10" xfId="0" applyNumberFormat="1" applyFont="1" applyFill="1" applyBorder="1" applyAlignment="1">
      <alignment horizontal="center" vertical="center" wrapText="1"/>
    </xf>
    <xf numFmtId="181" fontId="4" fillId="0" borderId="10" xfId="0" applyNumberFormat="1" applyFont="1" applyFill="1" applyBorder="1" applyAlignment="1">
      <alignment horizontal="center" vertical="center" wrapText="1"/>
    </xf>
    <xf numFmtId="183" fontId="4" fillId="0" borderId="10" xfId="0" applyNumberFormat="1" applyFont="1" applyFill="1" applyBorder="1" applyAlignment="1">
      <alignment horizontal="center" vertical="center" wrapText="1"/>
    </xf>
    <xf numFmtId="178" fontId="23" fillId="0" borderId="3" xfId="0" applyNumberFormat="1" applyFont="1" applyFill="1" applyBorder="1" applyAlignment="1">
      <alignment horizontal="right" vertical="center" wrapText="1"/>
    </xf>
    <xf numFmtId="0" fontId="23" fillId="0" borderId="3" xfId="0" applyFont="1" applyFill="1" applyBorder="1" applyAlignment="1">
      <alignment horizontal="right" vertical="center" wrapText="1"/>
    </xf>
    <xf numFmtId="178" fontId="20" fillId="0" borderId="3" xfId="0" applyNumberFormat="1" applyFont="1" applyFill="1" applyBorder="1" applyAlignment="1">
      <alignment horizontal="right" vertical="center" wrapText="1"/>
    </xf>
    <xf numFmtId="0" fontId="20"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17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xf numFmtId="182"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23" fillId="0" borderId="4" xfId="0" applyFont="1" applyFill="1" applyBorder="1" applyAlignment="1">
      <alignment horizontal="right" vertical="center" wrapText="1"/>
    </xf>
    <xf numFmtId="0" fontId="23" fillId="0" borderId="6" xfId="0" applyFont="1" applyFill="1" applyBorder="1" applyAlignment="1">
      <alignment horizontal="right" vertical="center" wrapText="1"/>
    </xf>
    <xf numFmtId="178" fontId="20" fillId="0" borderId="17" xfId="0" applyNumberFormat="1" applyFont="1" applyFill="1" applyBorder="1" applyAlignment="1">
      <alignment horizontal="right" vertical="center" wrapText="1"/>
    </xf>
    <xf numFmtId="4" fontId="4" fillId="0" borderId="2" xfId="0" applyNumberFormat="1" applyFont="1" applyFill="1" applyBorder="1" applyAlignment="1">
      <alignment horizontal="left" vertical="center" wrapText="1"/>
    </xf>
    <xf numFmtId="0" fontId="28" fillId="0" borderId="2" xfId="0" applyNumberFormat="1" applyFont="1" applyFill="1" applyBorder="1" applyAlignment="1">
      <alignment horizontal="center" vertical="center" wrapText="1"/>
    </xf>
    <xf numFmtId="178" fontId="20" fillId="0" borderId="3" xfId="0" applyNumberFormat="1" applyFont="1" applyFill="1" applyBorder="1" applyAlignment="1">
      <alignment horizontal="left" vertical="center" wrapText="1"/>
    </xf>
    <xf numFmtId="178" fontId="4" fillId="0" borderId="2" xfId="0" applyNumberFormat="1" applyFont="1" applyFill="1" applyBorder="1" applyAlignment="1">
      <alignment horizontal="left" vertical="center" wrapText="1"/>
    </xf>
    <xf numFmtId="178" fontId="23" fillId="0" borderId="4" xfId="0" applyNumberFormat="1" applyFont="1" applyFill="1" applyBorder="1" applyAlignment="1">
      <alignment horizontal="right" vertical="center" wrapText="1"/>
    </xf>
    <xf numFmtId="178" fontId="23" fillId="0" borderId="6" xfId="0" applyNumberFormat="1" applyFont="1" applyFill="1" applyBorder="1" applyAlignment="1">
      <alignment horizontal="right" vertical="center" wrapText="1"/>
    </xf>
    <xf numFmtId="184" fontId="4" fillId="0" borderId="2" xfId="0" applyNumberFormat="1" applyFont="1" applyFill="1" applyBorder="1" applyAlignment="1">
      <alignment horizontal="center" vertical="center" wrapText="1"/>
    </xf>
    <xf numFmtId="184" fontId="4" fillId="0" borderId="2" xfId="0" applyNumberFormat="1" applyFont="1" applyFill="1" applyBorder="1" applyAlignment="1">
      <alignment horizontal="center" vertical="center"/>
    </xf>
    <xf numFmtId="184" fontId="20" fillId="0" borderId="2" xfId="0" applyNumberFormat="1" applyFont="1" applyFill="1" applyBorder="1" applyAlignment="1">
      <alignment horizontal="center" vertical="center" wrapText="1"/>
    </xf>
    <xf numFmtId="184" fontId="4" fillId="0" borderId="10" xfId="0" applyNumberFormat="1" applyFont="1" applyFill="1" applyBorder="1" applyAlignment="1">
      <alignment horizontal="center" vertical="center" wrapText="1"/>
    </xf>
    <xf numFmtId="185" fontId="4" fillId="0" borderId="2"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28"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39" fillId="0" borderId="24" xfId="0" applyFont="1" applyFill="1" applyBorder="1" applyAlignment="1" applyProtection="1">
      <alignment horizontal="center" vertical="center" wrapText="1"/>
      <protection locked="0"/>
    </xf>
    <xf numFmtId="0" fontId="4" fillId="0" borderId="25"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2" xfId="0"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wrapText="1"/>
    </xf>
    <xf numFmtId="0" fontId="20" fillId="0" borderId="10" xfId="0" applyFont="1" applyFill="1" applyBorder="1" applyAlignment="1">
      <alignment horizontal="center" vertical="center"/>
    </xf>
    <xf numFmtId="4" fontId="20" fillId="0" borderId="17"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4" fontId="20" fillId="0" borderId="3" xfId="0" applyNumberFormat="1" applyFont="1" applyFill="1" applyBorder="1" applyAlignment="1">
      <alignment horizontal="center" vertical="center" wrapText="1"/>
    </xf>
    <xf numFmtId="4" fontId="20"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20" fillId="0" borderId="2" xfId="0" applyNumberFormat="1" applyFont="1" applyFill="1" applyBorder="1" applyAlignment="1">
      <alignment horizontal="center" vertical="center" wrapText="1"/>
    </xf>
    <xf numFmtId="183"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184" fontId="20" fillId="0" borderId="2" xfId="0" applyNumberFormat="1" applyFont="1" applyFill="1" applyBorder="1" applyAlignment="1">
      <alignment horizontal="center" vertical="center"/>
    </xf>
    <xf numFmtId="185" fontId="20" fillId="0" borderId="2" xfId="0" applyNumberFormat="1" applyFont="1" applyFill="1" applyBorder="1" applyAlignment="1">
      <alignment horizontal="center" vertical="center" wrapText="1"/>
    </xf>
    <xf numFmtId="0" fontId="39" fillId="0" borderId="9" xfId="0" applyFont="1" applyFill="1" applyBorder="1" applyAlignment="1" applyProtection="1">
      <alignment horizontal="center" vertical="center" wrapText="1"/>
      <protection locked="0"/>
    </xf>
    <xf numFmtId="0" fontId="20" fillId="0" borderId="4" xfId="0" applyNumberFormat="1" applyFont="1" applyFill="1" applyBorder="1" applyAlignment="1">
      <alignment horizontal="center" vertical="center" wrapText="1"/>
    </xf>
    <xf numFmtId="0" fontId="10" fillId="2" borderId="0" xfId="0" applyFont="1" applyFill="1">
      <alignment vertical="center"/>
    </xf>
    <xf numFmtId="0" fontId="10" fillId="3" borderId="0" xfId="0" applyFont="1" applyFill="1">
      <alignment vertical="center"/>
    </xf>
    <xf numFmtId="0" fontId="0" fillId="2" borderId="0" xfId="0" applyFill="1">
      <alignment vertical="center"/>
    </xf>
    <xf numFmtId="0" fontId="1" fillId="2" borderId="0" xfId="0" applyFont="1" applyFill="1">
      <alignment vertical="center"/>
    </xf>
    <xf numFmtId="0" fontId="0" fillId="2" borderId="0" xfId="0"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lignment vertical="center"/>
    </xf>
    <xf numFmtId="0" fontId="0" fillId="2" borderId="0" xfId="0" applyNumberFormat="1" applyFont="1" applyFill="1">
      <alignment vertical="center"/>
    </xf>
    <xf numFmtId="0" fontId="13" fillId="2" borderId="0" xfId="0" applyFont="1" applyFill="1">
      <alignment vertical="center"/>
    </xf>
    <xf numFmtId="0" fontId="0" fillId="2" borderId="0" xfId="0" applyFill="1" applyAlignment="1">
      <alignment horizontal="left" vertical="center"/>
    </xf>
    <xf numFmtId="0" fontId="10" fillId="2" borderId="0" xfId="0" applyNumberFormat="1" applyFont="1" applyFill="1" applyAlignment="1">
      <alignment horizontal="center" vertical="center"/>
    </xf>
    <xf numFmtId="0" fontId="14" fillId="2" borderId="0" xfId="0" applyFont="1" applyFill="1" applyAlignment="1">
      <alignment vertical="center" wrapText="1"/>
    </xf>
    <xf numFmtId="0" fontId="15" fillId="2" borderId="0" xfId="0" applyFont="1" applyFill="1">
      <alignment vertical="center"/>
    </xf>
    <xf numFmtId="49" fontId="0" fillId="2" borderId="0" xfId="0" applyNumberFormat="1" applyFont="1" applyFill="1">
      <alignment vertical="center"/>
    </xf>
    <xf numFmtId="0" fontId="16" fillId="3" borderId="0" xfId="0" applyFont="1" applyFill="1">
      <alignment vertical="center"/>
    </xf>
    <xf numFmtId="0" fontId="16" fillId="3" borderId="0" xfId="0" applyFont="1" applyFill="1" applyAlignment="1">
      <alignment vertical="center"/>
    </xf>
    <xf numFmtId="0" fontId="17" fillId="2" borderId="0" xfId="0" applyFont="1" applyFill="1" applyAlignment="1">
      <alignment horizontal="center" vertical="center"/>
    </xf>
    <xf numFmtId="0" fontId="18" fillId="3" borderId="0" xfId="0" applyFont="1" applyFill="1">
      <alignment vertical="center"/>
    </xf>
    <xf numFmtId="0" fontId="0" fillId="2" borderId="0" xfId="0" applyFont="1" applyFill="1" applyAlignment="1">
      <alignment horizontal="left" vertical="center"/>
    </xf>
    <xf numFmtId="0" fontId="10" fillId="3" borderId="0" xfId="0" applyFont="1" applyFill="1" applyAlignment="1">
      <alignment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3" borderId="0" xfId="0" applyFill="1">
      <alignment vertical="center"/>
    </xf>
    <xf numFmtId="0" fontId="4" fillId="2" borderId="0" xfId="0" applyFont="1" applyFill="1" applyAlignment="1">
      <alignment horizontal="left" vertical="center"/>
    </xf>
    <xf numFmtId="0" fontId="1" fillId="2" borderId="0" xfId="0" applyFont="1" applyFill="1" applyAlignment="1">
      <alignment horizontal="center" vertical="center"/>
    </xf>
    <xf numFmtId="0" fontId="19" fillId="3"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0" fillId="2" borderId="0" xfId="0" applyFill="1" applyAlignment="1">
      <alignment vertical="center"/>
    </xf>
    <xf numFmtId="0" fontId="0" fillId="2" borderId="0" xfId="0" applyFont="1" applyFill="1" applyBorder="1" applyAlignment="1">
      <alignment vertical="center"/>
    </xf>
    <xf numFmtId="0" fontId="13" fillId="2" borderId="0" xfId="0" applyFont="1" applyFill="1" applyAlignment="1">
      <alignment vertical="center"/>
    </xf>
    <xf numFmtId="0" fontId="20" fillId="2" borderId="0" xfId="0" applyFont="1" applyFill="1" applyAlignment="1">
      <alignment vertical="center"/>
    </xf>
    <xf numFmtId="0" fontId="20" fillId="4" borderId="0" xfId="0" applyFont="1" applyFill="1" applyAlignment="1">
      <alignment vertical="center"/>
    </xf>
    <xf numFmtId="0" fontId="13" fillId="2" borderId="0" xfId="0" applyFont="1" applyFill="1" applyAlignment="1">
      <alignment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 xfId="0" applyFont="1" applyFill="1" applyBorder="1" applyAlignment="1">
      <alignment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4"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4" fontId="1" fillId="6"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4" fontId="15" fillId="2" borderId="2" xfId="0" applyNumberFormat="1" applyFont="1" applyFill="1" applyBorder="1" applyAlignment="1">
      <alignment horizontal="center" vertical="center" wrapText="1"/>
    </xf>
    <xf numFmtId="0" fontId="25"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15" fillId="2" borderId="2" xfId="47" applyFont="1" applyFill="1" applyBorder="1" applyAlignment="1">
      <alignment horizontal="center" vertical="center" wrapText="1"/>
    </xf>
    <xf numFmtId="0" fontId="25"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27" fillId="3" borderId="2" xfId="0" applyNumberFormat="1" applyFont="1" applyFill="1" applyBorder="1" applyAlignment="1">
      <alignment horizontal="center" vertical="center" wrapText="1"/>
    </xf>
    <xf numFmtId="4" fontId="28" fillId="3" borderId="6" xfId="0" applyNumberFormat="1" applyFont="1" applyFill="1" applyBorder="1" applyAlignment="1">
      <alignment horizontal="right" vertical="center" wrapText="1"/>
    </xf>
    <xf numFmtId="4" fontId="28" fillId="3" borderId="3" xfId="0" applyNumberFormat="1" applyFont="1" applyFill="1" applyBorder="1" applyAlignment="1">
      <alignment horizontal="right" vertical="center" wrapText="1"/>
    </xf>
    <xf numFmtId="0"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NumberFormat="1" applyFont="1" applyFill="1" applyBorder="1" applyAlignment="1">
      <alignment vertical="center" wrapText="1"/>
    </xf>
    <xf numFmtId="0" fontId="29" fillId="3" borderId="7" xfId="0" applyNumberFormat="1" applyFont="1" applyFill="1" applyBorder="1" applyAlignment="1">
      <alignment horizontal="center" vertical="center" wrapText="1"/>
    </xf>
    <xf numFmtId="0" fontId="29" fillId="3" borderId="8" xfId="0" applyNumberFormat="1" applyFont="1" applyFill="1" applyBorder="1" applyAlignment="1">
      <alignment horizontal="center" vertical="center" wrapText="1"/>
    </xf>
    <xf numFmtId="0" fontId="29" fillId="3" borderId="9" xfId="0" applyNumberFormat="1" applyFont="1" applyFill="1" applyBorder="1" applyAlignment="1">
      <alignment horizontal="center" vertical="center" wrapText="1"/>
    </xf>
    <xf numFmtId="0" fontId="29" fillId="3" borderId="11" xfId="0" applyFont="1" applyFill="1" applyBorder="1" applyAlignment="1">
      <alignment vertical="center" wrapText="1"/>
    </xf>
    <xf numFmtId="0" fontId="30" fillId="3" borderId="12" xfId="0" applyFont="1" applyFill="1" applyBorder="1" applyAlignment="1">
      <alignment horizontal="center" vertical="center" wrapText="1"/>
    </xf>
    <xf numFmtId="0" fontId="1" fillId="2" borderId="11" xfId="0" applyFont="1" applyFill="1" applyBorder="1" applyAlignment="1">
      <alignment vertical="center" wrapText="1"/>
    </xf>
    <xf numFmtId="0" fontId="25" fillId="2" borderId="1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57" fontId="1" fillId="2" borderId="2"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57" fontId="15"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80" fontId="1" fillId="2" borderId="2" xfId="0" applyNumberFormat="1" applyFont="1" applyFill="1" applyBorder="1" applyAlignment="1">
      <alignment horizontal="center" vertical="center" wrapText="1"/>
    </xf>
    <xf numFmtId="181" fontId="15" fillId="2" borderId="2" xfId="0" applyNumberFormat="1" applyFont="1" applyFill="1" applyBorder="1" applyAlignment="1">
      <alignment horizontal="center" vertical="center" wrapText="1"/>
    </xf>
    <xf numFmtId="183" fontId="15" fillId="2" borderId="2" xfId="0" applyNumberFormat="1" applyFont="1" applyFill="1" applyBorder="1" applyAlignment="1">
      <alignment horizontal="center" vertical="center" wrapText="1"/>
    </xf>
    <xf numFmtId="184" fontId="1" fillId="2" borderId="2" xfId="0" applyNumberFormat="1" applyFont="1" applyFill="1" applyBorder="1" applyAlignment="1">
      <alignment horizontal="center" vertical="center" wrapText="1"/>
    </xf>
    <xf numFmtId="183" fontId="1" fillId="2" borderId="2" xfId="0" applyNumberFormat="1" applyFont="1" applyFill="1" applyBorder="1" applyAlignment="1">
      <alignment horizontal="center" vertical="center" wrapText="1"/>
    </xf>
    <xf numFmtId="49" fontId="31" fillId="2" borderId="2" xfId="0" applyNumberFormat="1" applyFont="1" applyFill="1" applyBorder="1" applyAlignment="1">
      <alignment horizontal="center" vertical="center" wrapText="1"/>
    </xf>
    <xf numFmtId="31" fontId="1" fillId="2" borderId="2" xfId="0" applyNumberFormat="1" applyFont="1" applyFill="1" applyBorder="1" applyAlignment="1">
      <alignment horizontal="center" vertical="center"/>
    </xf>
    <xf numFmtId="4" fontId="28" fillId="3" borderId="3" xfId="0" applyNumberFormat="1" applyFont="1" applyFill="1" applyBorder="1" applyAlignment="1">
      <alignment horizontal="center" vertical="center" wrapText="1"/>
    </xf>
    <xf numFmtId="0" fontId="29" fillId="3" borderId="12" xfId="0" applyFont="1" applyFill="1" applyBorder="1" applyAlignment="1">
      <alignment horizontal="center" vertical="center" wrapText="1"/>
    </xf>
    <xf numFmtId="57" fontId="29" fillId="3" borderId="2" xfId="0" applyNumberFormat="1" applyFont="1" applyFill="1" applyBorder="1" applyAlignment="1">
      <alignment horizontal="center" vertical="center" wrapText="1"/>
    </xf>
    <xf numFmtId="0" fontId="29" fillId="3" borderId="12"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2" xfId="0" applyFont="1" applyFill="1" applyBorder="1" applyAlignment="1">
      <alignment vertical="center" wrapText="1"/>
    </xf>
    <xf numFmtId="178" fontId="5" fillId="2" borderId="12" xfId="0" applyNumberFormat="1" applyFont="1" applyFill="1" applyBorder="1" applyAlignment="1">
      <alignment horizontal="right" vertical="center" wrapText="1"/>
    </xf>
    <xf numFmtId="0" fontId="5" fillId="2" borderId="12" xfId="0" applyFont="1" applyFill="1" applyBorder="1" applyAlignment="1">
      <alignment horizontal="center" vertical="center" wrapText="1"/>
    </xf>
    <xf numFmtId="178" fontId="23" fillId="3" borderId="2" xfId="0" applyNumberFormat="1" applyFont="1" applyFill="1" applyBorder="1" applyAlignment="1">
      <alignment horizontal="right" vertical="center" wrapText="1"/>
    </xf>
    <xf numFmtId="0" fontId="23" fillId="3" borderId="2" xfId="0" applyFont="1" applyFill="1" applyBorder="1" applyAlignment="1">
      <alignment horizontal="right" vertical="center" wrapText="1"/>
    </xf>
    <xf numFmtId="178" fontId="1" fillId="2" borderId="2" xfId="0" applyNumberFormat="1" applyFont="1" applyFill="1" applyBorder="1" applyAlignment="1">
      <alignment horizontal="right" vertical="center" wrapText="1"/>
    </xf>
    <xf numFmtId="178" fontId="15" fillId="2" borderId="2" xfId="0" applyNumberFormat="1" applyFont="1" applyFill="1" applyBorder="1" applyAlignment="1">
      <alignment horizontal="right" vertical="center" wrapText="1"/>
    </xf>
    <xf numFmtId="178" fontId="1" fillId="2" borderId="2" xfId="0" applyNumberFormat="1" applyFont="1" applyFill="1" applyBorder="1" applyAlignment="1">
      <alignment horizontal="right" vertical="center"/>
    </xf>
    <xf numFmtId="0" fontId="15" fillId="2" borderId="2" xfId="0" applyNumberFormat="1" applyFont="1" applyFill="1" applyBorder="1" applyAlignment="1">
      <alignment horizontal="center" vertical="center" wrapText="1"/>
    </xf>
    <xf numFmtId="0" fontId="31" fillId="2" borderId="2" xfId="0" applyNumberFormat="1" applyFont="1" applyFill="1" applyBorder="1" applyAlignment="1">
      <alignment horizontal="center" vertical="center" wrapText="1"/>
    </xf>
    <xf numFmtId="0" fontId="1" fillId="2" borderId="2" xfId="53" applyFont="1" applyFill="1" applyBorder="1" applyAlignment="1">
      <alignment horizontal="center" vertical="center" wrapText="1"/>
    </xf>
    <xf numFmtId="178" fontId="32" fillId="3" borderId="3" xfId="0" applyNumberFormat="1" applyFont="1" applyFill="1" applyBorder="1" applyAlignment="1">
      <alignment horizontal="right" vertical="center" wrapText="1"/>
    </xf>
    <xf numFmtId="185" fontId="32" fillId="3" borderId="3" xfId="0" applyNumberFormat="1" applyFont="1" applyFill="1" applyBorder="1" applyAlignment="1">
      <alignment horizontal="right" vertical="center" wrapText="1"/>
    </xf>
    <xf numFmtId="0" fontId="1" fillId="2" borderId="2" xfId="0" applyNumberFormat="1" applyFont="1" applyFill="1" applyBorder="1" applyAlignment="1">
      <alignment horizontal="left" vertical="center" wrapText="1"/>
    </xf>
    <xf numFmtId="178" fontId="29" fillId="3" borderId="12" xfId="0" applyNumberFormat="1" applyFont="1" applyFill="1" applyBorder="1" applyAlignment="1">
      <alignment horizontal="right" vertical="center" wrapText="1"/>
    </xf>
    <xf numFmtId="178" fontId="1" fillId="2" borderId="12" xfId="0" applyNumberFormat="1" applyFont="1" applyFill="1" applyBorder="1" applyAlignment="1">
      <alignment horizontal="right" vertical="center" wrapText="1"/>
    </xf>
    <xf numFmtId="178" fontId="5" fillId="2" borderId="11" xfId="0" applyNumberFormat="1" applyFont="1" applyFill="1" applyBorder="1" applyAlignment="1">
      <alignment horizontal="right" vertical="center" wrapText="1"/>
    </xf>
    <xf numFmtId="4" fontId="23" fillId="3" borderId="2" xfId="0" applyNumberFormat="1" applyFont="1" applyFill="1" applyBorder="1" applyAlignment="1">
      <alignment horizontal="right" vertical="center" wrapText="1"/>
    </xf>
    <xf numFmtId="4" fontId="29" fillId="3" borderId="12" xfId="0" applyNumberFormat="1" applyFont="1" applyFill="1" applyBorder="1" applyAlignment="1">
      <alignment horizontal="center" vertical="center" wrapText="1"/>
    </xf>
    <xf numFmtId="4" fontId="1" fillId="2" borderId="12" xfId="0" applyNumberFormat="1" applyFont="1" applyFill="1" applyBorder="1" applyAlignment="1">
      <alignment horizontal="center" vertical="center" wrapText="1"/>
    </xf>
    <xf numFmtId="178" fontId="5" fillId="2" borderId="12" xfId="0" applyNumberFormat="1" applyFont="1" applyFill="1" applyBorder="1" applyAlignment="1">
      <alignment horizontal="center" vertical="center" wrapText="1"/>
    </xf>
    <xf numFmtId="178" fontId="1"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xf>
    <xf numFmtId="178" fontId="15" fillId="2" borderId="2" xfId="0" applyNumberFormat="1" applyFont="1" applyFill="1" applyBorder="1" applyAlignment="1">
      <alignment horizontal="center" vertical="center" wrapText="1"/>
    </xf>
    <xf numFmtId="178" fontId="15" fillId="2" borderId="2" xfId="0" applyNumberFormat="1" applyFont="1" applyFill="1" applyBorder="1" applyAlignment="1">
      <alignment horizontal="center" vertical="center"/>
    </xf>
    <xf numFmtId="178" fontId="1" fillId="2" borderId="2" xfId="0" applyNumberFormat="1" applyFont="1" applyFill="1" applyBorder="1" applyAlignment="1">
      <alignment horizontal="center" vertical="center"/>
    </xf>
    <xf numFmtId="178" fontId="5" fillId="2" borderId="26" xfId="0" applyNumberFormat="1" applyFont="1" applyFill="1" applyBorder="1" applyAlignment="1">
      <alignment horizontal="center" vertical="center" wrapText="1"/>
    </xf>
    <xf numFmtId="178" fontId="5" fillId="2" borderId="0" xfId="0" applyNumberFormat="1" applyFont="1" applyFill="1" applyBorder="1" applyAlignment="1">
      <alignment horizontal="center" vertical="center" wrapText="1"/>
    </xf>
    <xf numFmtId="178" fontId="5" fillId="2" borderId="20" xfId="0" applyNumberFormat="1" applyFont="1" applyFill="1" applyBorder="1" applyAlignment="1">
      <alignment horizontal="center" vertical="center" wrapText="1"/>
    </xf>
    <xf numFmtId="178" fontId="23" fillId="2" borderId="12" xfId="0" applyNumberFormat="1" applyFont="1" applyFill="1" applyBorder="1" applyAlignment="1">
      <alignment horizontal="right" vertical="center" wrapText="1"/>
    </xf>
    <xf numFmtId="178" fontId="1" fillId="2" borderId="2" xfId="8" applyNumberFormat="1" applyFont="1" applyFill="1" applyBorder="1" applyAlignment="1">
      <alignment horizontal="right" vertical="center" wrapText="1"/>
    </xf>
    <xf numFmtId="178" fontId="15" fillId="2" borderId="2" xfId="8" applyNumberFormat="1" applyFont="1" applyFill="1" applyBorder="1" applyAlignment="1">
      <alignment horizontal="right" vertical="center"/>
    </xf>
    <xf numFmtId="178" fontId="1" fillId="2" borderId="2" xfId="8" applyNumberFormat="1" applyFont="1" applyFill="1" applyBorder="1" applyAlignment="1">
      <alignment horizontal="right" vertical="center"/>
    </xf>
    <xf numFmtId="178" fontId="15" fillId="2" borderId="2" xfId="8" applyNumberFormat="1" applyFont="1" applyFill="1" applyBorder="1" applyAlignment="1">
      <alignment horizontal="right" vertical="center" wrapText="1"/>
    </xf>
    <xf numFmtId="178" fontId="27" fillId="3" borderId="12" xfId="0" applyNumberFormat="1" applyFont="1" applyFill="1" applyBorder="1" applyAlignment="1">
      <alignment horizontal="right" vertical="center" wrapText="1"/>
    </xf>
    <xf numFmtId="178" fontId="5" fillId="0" borderId="19" xfId="0" applyNumberFormat="1" applyFont="1" applyFill="1" applyBorder="1" applyAlignment="1">
      <alignment horizontal="center" vertical="center" wrapText="1"/>
    </xf>
    <xf numFmtId="178" fontId="5" fillId="2" borderId="22" xfId="0" applyNumberFormat="1" applyFont="1" applyFill="1" applyBorder="1" applyAlignment="1">
      <alignment vertical="center" wrapText="1"/>
    </xf>
    <xf numFmtId="178" fontId="15" fillId="2" borderId="2" xfId="8" applyNumberFormat="1" applyFont="1" applyFill="1" applyBorder="1" applyAlignment="1">
      <alignment vertical="center"/>
    </xf>
    <xf numFmtId="178" fontId="1" fillId="2" borderId="2" xfId="8" applyNumberFormat="1" applyFont="1" applyFill="1" applyBorder="1" applyAlignment="1">
      <alignment horizontal="center" vertical="center" wrapText="1"/>
    </xf>
    <xf numFmtId="178" fontId="0" fillId="2" borderId="0" xfId="0" applyNumberFormat="1" applyFill="1" applyAlignment="1">
      <alignment vertical="center"/>
    </xf>
    <xf numFmtId="178" fontId="15" fillId="2" borderId="2" xfId="8" applyNumberFormat="1" applyFont="1" applyFill="1" applyBorder="1" applyAlignment="1">
      <alignment horizontal="center" vertical="center"/>
    </xf>
    <xf numFmtId="178" fontId="15" fillId="2" borderId="2" xfId="8" applyNumberFormat="1" applyFont="1" applyFill="1" applyBorder="1" applyAlignment="1">
      <alignment horizontal="center" vertical="center" wrapText="1"/>
    </xf>
    <xf numFmtId="178" fontId="1" fillId="2" borderId="2" xfId="8" applyNumberFormat="1" applyFont="1" applyFill="1" applyBorder="1" applyAlignment="1">
      <alignment vertical="center"/>
    </xf>
    <xf numFmtId="178" fontId="1" fillId="2" borderId="2" xfId="8" applyNumberFormat="1" applyFont="1" applyFill="1" applyBorder="1" applyAlignment="1">
      <alignment horizontal="center" vertical="center"/>
    </xf>
    <xf numFmtId="178" fontId="1" fillId="2" borderId="2" xfId="8" applyNumberFormat="1" applyFont="1" applyFill="1" applyBorder="1" applyAlignment="1">
      <alignment vertical="center" wrapText="1"/>
    </xf>
    <xf numFmtId="178" fontId="26" fillId="2" borderId="2" xfId="8" applyNumberFormat="1" applyFont="1" applyFill="1" applyBorder="1" applyAlignment="1">
      <alignment horizontal="center" vertical="center"/>
    </xf>
    <xf numFmtId="178" fontId="15" fillId="2" borderId="2" xfId="8" applyNumberFormat="1" applyFont="1" applyFill="1" applyBorder="1" applyAlignment="1">
      <alignment vertical="center" wrapText="1"/>
    </xf>
    <xf numFmtId="178" fontId="33" fillId="2" borderId="2" xfId="8"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28" fillId="3" borderId="3" xfId="0" applyNumberFormat="1" applyFont="1" applyFill="1" applyBorder="1" applyAlignment="1">
      <alignment horizontal="right" vertical="center" wrapText="1"/>
    </xf>
    <xf numFmtId="0" fontId="1" fillId="2" borderId="2" xfId="0" applyNumberFormat="1" applyFont="1" applyFill="1" applyBorder="1" applyAlignment="1">
      <alignment horizontal="right" vertical="center" wrapText="1"/>
    </xf>
    <xf numFmtId="178" fontId="29" fillId="3" borderId="12" xfId="0" applyNumberFormat="1" applyFont="1" applyFill="1" applyBorder="1" applyAlignment="1">
      <alignment horizontal="center" vertical="center" wrapText="1"/>
    </xf>
    <xf numFmtId="0" fontId="29" fillId="3" borderId="12" xfId="0" applyNumberFormat="1" applyFont="1" applyFill="1" applyBorder="1" applyAlignment="1">
      <alignment horizontal="right" vertical="center" wrapText="1"/>
    </xf>
    <xf numFmtId="178" fontId="1" fillId="2" borderId="12" xfId="0" applyNumberFormat="1" applyFont="1" applyFill="1" applyBorder="1" applyAlignment="1">
      <alignment horizontal="center" vertical="center" wrapText="1"/>
    </xf>
    <xf numFmtId="0" fontId="1" fillId="2" borderId="12" xfId="0" applyNumberFormat="1" applyFont="1" applyFill="1" applyBorder="1" applyAlignment="1">
      <alignment horizontal="right" vertical="center" wrapText="1"/>
    </xf>
    <xf numFmtId="182" fontId="15" fillId="5" borderId="0" xfId="0" applyNumberFormat="1" applyFont="1" applyFill="1">
      <alignment vertical="center"/>
    </xf>
    <xf numFmtId="182" fontId="15" fillId="2" borderId="0" xfId="0" applyNumberFormat="1" applyFont="1" applyFill="1">
      <alignment vertical="center"/>
    </xf>
    <xf numFmtId="182" fontId="15" fillId="2" borderId="0" xfId="0" applyNumberFormat="1" applyFont="1" applyFill="1" applyAlignment="1">
      <alignment vertical="center" wrapText="1"/>
    </xf>
    <xf numFmtId="0" fontId="23" fillId="3" borderId="27"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35" fillId="3" borderId="6" xfId="0" applyFont="1" applyFill="1" applyBorder="1" applyAlignment="1">
      <alignment vertical="center" wrapText="1"/>
    </xf>
    <xf numFmtId="0" fontId="35" fillId="3" borderId="3" xfId="0" applyFont="1" applyFill="1" applyBorder="1" applyAlignment="1">
      <alignment vertical="center" wrapText="1"/>
    </xf>
    <xf numFmtId="3" fontId="36" fillId="2" borderId="17" xfId="0" applyNumberFormat="1" applyFont="1" applyFill="1" applyBorder="1" applyAlignment="1">
      <alignment horizontal="center" vertical="center" wrapText="1"/>
    </xf>
    <xf numFmtId="4" fontId="36" fillId="2" borderId="22" xfId="0" applyNumberFormat="1" applyFont="1" applyFill="1" applyBorder="1" applyAlignment="1">
      <alignment horizontal="center" vertical="center" wrapText="1"/>
    </xf>
    <xf numFmtId="0" fontId="36" fillId="2" borderId="22" xfId="0" applyNumberFormat="1" applyFont="1" applyFill="1" applyBorder="1" applyAlignment="1">
      <alignment horizontal="center" vertical="center" wrapText="1"/>
    </xf>
    <xf numFmtId="4" fontId="36" fillId="5" borderId="17" xfId="0" applyNumberFormat="1" applyFont="1" applyFill="1" applyBorder="1" applyAlignment="1">
      <alignment horizontal="center" vertical="center" wrapText="1"/>
    </xf>
    <xf numFmtId="4" fontId="36" fillId="2" borderId="17" xfId="0" applyNumberFormat="1" applyFont="1" applyFill="1" applyBorder="1" applyAlignment="1">
      <alignment horizontal="center" vertical="center" wrapText="1"/>
    </xf>
    <xf numFmtId="4" fontId="36" fillId="2" borderId="3" xfId="0" applyNumberFormat="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4" fontId="36" fillId="2" borderId="12" xfId="0" applyNumberFormat="1" applyFont="1" applyFill="1" applyBorder="1" applyAlignment="1">
      <alignment horizontal="center" vertical="center" wrapText="1"/>
    </xf>
    <xf numFmtId="0" fontId="36" fillId="2" borderId="12" xfId="0" applyNumberFormat="1" applyFont="1" applyFill="1" applyBorder="1" applyAlignment="1">
      <alignment horizontal="center" vertical="center" wrapText="1"/>
    </xf>
    <xf numFmtId="4" fontId="36" fillId="5" borderId="12" xfId="0" applyNumberFormat="1" applyFont="1" applyFill="1" applyBorder="1" applyAlignment="1">
      <alignment horizontal="center" vertical="center" wrapText="1"/>
    </xf>
    <xf numFmtId="3" fontId="36" fillId="2" borderId="3" xfId="0" applyNumberFormat="1" applyFont="1" applyFill="1" applyBorder="1" applyAlignment="1">
      <alignment horizontal="center" vertical="center" wrapText="1"/>
    </xf>
    <xf numFmtId="4" fontId="36" fillId="7" borderId="12" xfId="0" applyNumberFormat="1" applyFont="1" applyFill="1" applyBorder="1" applyAlignment="1">
      <alignment horizontal="center" vertical="center" wrapText="1"/>
    </xf>
    <xf numFmtId="4" fontId="36" fillId="2" borderId="2" xfId="0" applyNumberFormat="1" applyFont="1" applyFill="1" applyBorder="1" applyAlignment="1">
      <alignment horizontal="center" vertical="center" wrapText="1"/>
    </xf>
    <xf numFmtId="0" fontId="36" fillId="2" borderId="2" xfId="0" applyNumberFormat="1" applyFont="1" applyFill="1" applyBorder="1" applyAlignment="1">
      <alignment horizontal="center" vertical="center" wrapText="1"/>
    </xf>
    <xf numFmtId="4" fontId="36" fillId="7" borderId="2" xfId="0" applyNumberFormat="1" applyFont="1" applyFill="1" applyBorder="1" applyAlignment="1">
      <alignment horizontal="center" vertical="center" wrapText="1"/>
    </xf>
    <xf numFmtId="0" fontId="1" fillId="7" borderId="2" xfId="0" applyFont="1" applyFill="1" applyBorder="1" applyAlignment="1">
      <alignment vertical="center" wrapText="1"/>
    </xf>
    <xf numFmtId="0" fontId="35" fillId="3" borderId="12" xfId="0" applyFont="1" applyFill="1" applyBorder="1" applyAlignment="1">
      <alignment vertical="center" wrapText="1"/>
    </xf>
    <xf numFmtId="0" fontId="35" fillId="3" borderId="2" xfId="0" applyFont="1" applyFill="1" applyBorder="1" applyAlignment="1">
      <alignment vertical="center" wrapText="1"/>
    </xf>
    <xf numFmtId="0" fontId="36" fillId="2" borderId="3" xfId="0" applyNumberFormat="1" applyFont="1" applyFill="1" applyBorder="1" applyAlignment="1">
      <alignment horizontal="center" vertical="center" wrapText="1"/>
    </xf>
    <xf numFmtId="183" fontId="41" fillId="2" borderId="2" xfId="0" applyNumberFormat="1" applyFont="1" applyFill="1" applyBorder="1" applyAlignment="1">
      <alignment horizontal="center" vertical="center" wrapText="1"/>
    </xf>
    <xf numFmtId="0" fontId="42" fillId="2" borderId="2" xfId="0" applyFont="1" applyFill="1" applyBorder="1" applyAlignment="1">
      <alignment horizontal="center" vertical="center" wrapText="1"/>
    </xf>
    <xf numFmtId="0" fontId="43" fillId="2" borderId="1" xfId="0" applyFont="1" applyFill="1" applyBorder="1" applyAlignment="1">
      <alignment horizontal="center" vertical="center" wrapText="1"/>
    </xf>
    <xf numFmtId="183" fontId="42" fillId="2" borderId="2" xfId="0" applyNumberFormat="1" applyFont="1" applyFill="1" applyBorder="1" applyAlignment="1">
      <alignment horizontal="center" vertical="center" wrapText="1"/>
    </xf>
    <xf numFmtId="183" fontId="36" fillId="2" borderId="1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8" fontId="23" fillId="3" borderId="12" xfId="0" applyNumberFormat="1" applyFont="1" applyFill="1" applyBorder="1" applyAlignment="1">
      <alignment horizontal="right" vertical="center" wrapText="1"/>
    </xf>
    <xf numFmtId="0" fontId="23" fillId="3" borderId="12" xfId="0" applyNumberFormat="1" applyFont="1" applyFill="1" applyBorder="1" applyAlignment="1">
      <alignment horizontal="right" vertical="center" wrapText="1"/>
    </xf>
    <xf numFmtId="178" fontId="36" fillId="2" borderId="12" xfId="0" applyNumberFormat="1" applyFont="1" applyFill="1" applyBorder="1" applyAlignment="1">
      <alignment horizontal="right" vertical="center" wrapText="1"/>
    </xf>
    <xf numFmtId="178" fontId="36" fillId="2" borderId="2" xfId="0" applyNumberFormat="1" applyFont="1" applyFill="1" applyBorder="1" applyAlignment="1">
      <alignment horizontal="right" vertical="center" wrapText="1"/>
    </xf>
    <xf numFmtId="0" fontId="23" fillId="3" borderId="2" xfId="0" applyNumberFormat="1" applyFont="1" applyFill="1" applyBorder="1" applyAlignment="1">
      <alignment horizontal="right" vertical="center" wrapText="1"/>
    </xf>
    <xf numFmtId="178" fontId="36" fillId="2" borderId="3" xfId="0" applyNumberFormat="1" applyFont="1" applyFill="1" applyBorder="1" applyAlignment="1">
      <alignment horizontal="right" vertical="center" wrapText="1"/>
    </xf>
    <xf numFmtId="178" fontId="36" fillId="2" borderId="3" xfId="0" applyNumberFormat="1" applyFont="1" applyFill="1" applyBorder="1" applyAlignment="1">
      <alignment horizontal="center" vertical="center" wrapText="1"/>
    </xf>
    <xf numFmtId="178" fontId="36" fillId="2" borderId="12" xfId="0" applyNumberFormat="1" applyFont="1" applyFill="1" applyBorder="1" applyAlignment="1">
      <alignment horizontal="center" vertical="center" wrapText="1"/>
    </xf>
    <xf numFmtId="178" fontId="36" fillId="2" borderId="2" xfId="0" applyNumberFormat="1" applyFont="1" applyFill="1" applyBorder="1" applyAlignment="1">
      <alignment horizontal="center" vertical="center" wrapText="1"/>
    </xf>
    <xf numFmtId="178" fontId="36" fillId="2" borderId="4" xfId="0" applyNumberFormat="1" applyFont="1" applyFill="1" applyBorder="1" applyAlignment="1">
      <alignment horizontal="center" vertical="center" wrapText="1"/>
    </xf>
    <xf numFmtId="178" fontId="36" fillId="2" borderId="6" xfId="0" applyNumberFormat="1" applyFont="1" applyFill="1" applyBorder="1" applyAlignment="1">
      <alignment horizontal="right" vertical="center" wrapText="1"/>
    </xf>
    <xf numFmtId="178" fontId="36" fillId="2" borderId="20" xfId="0" applyNumberFormat="1" applyFont="1" applyFill="1" applyBorder="1" applyAlignment="1">
      <alignment horizontal="center" vertical="center" wrapText="1"/>
    </xf>
    <xf numFmtId="178" fontId="36" fillId="2" borderId="11" xfId="0" applyNumberFormat="1" applyFont="1" applyFill="1" applyBorder="1" applyAlignment="1">
      <alignment horizontal="right" vertical="center" wrapText="1"/>
    </xf>
    <xf numFmtId="178" fontId="23" fillId="3" borderId="3" xfId="0" applyNumberFormat="1" applyFont="1" applyFill="1" applyBorder="1" applyAlignment="1">
      <alignment horizontal="right" vertical="center" wrapText="1"/>
    </xf>
    <xf numFmtId="0" fontId="35" fillId="3" borderId="3" xfId="0" applyNumberFormat="1" applyFont="1" applyFill="1" applyBorder="1" applyAlignment="1">
      <alignment vertical="center" wrapText="1"/>
    </xf>
    <xf numFmtId="0" fontId="0" fillId="3" borderId="0" xfId="0" applyFill="1" applyAlignment="1">
      <alignment vertical="center"/>
    </xf>
    <xf numFmtId="0" fontId="17" fillId="2" borderId="0" xfId="0" applyFont="1" applyFill="1" applyAlignment="1">
      <alignment horizontal="center" vertical="center" wrapText="1"/>
    </xf>
    <xf numFmtId="0" fontId="1" fillId="7" borderId="0" xfId="0" applyFont="1" applyFill="1">
      <alignment vertical="center"/>
    </xf>
    <xf numFmtId="0" fontId="27" fillId="3" borderId="7" xfId="0" applyNumberFormat="1" applyFont="1" applyFill="1" applyBorder="1" applyAlignment="1">
      <alignment horizontal="center" vertical="center" wrapText="1"/>
    </xf>
    <xf numFmtId="0" fontId="27" fillId="3" borderId="8" xfId="0" applyNumberFormat="1" applyFont="1" applyFill="1" applyBorder="1" applyAlignment="1">
      <alignment horizontal="center" vertical="center" wrapText="1"/>
    </xf>
    <xf numFmtId="0" fontId="27" fillId="3" borderId="9" xfId="0" applyNumberFormat="1" applyFont="1" applyFill="1" applyBorder="1" applyAlignment="1">
      <alignment horizontal="center" vertical="center" wrapText="1"/>
    </xf>
    <xf numFmtId="0" fontId="18" fillId="3" borderId="2" xfId="0" applyFont="1" applyFill="1" applyBorder="1" applyAlignment="1">
      <alignment vertical="center" wrapText="1"/>
    </xf>
    <xf numFmtId="0" fontId="37"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20" fillId="2" borderId="2" xfId="0" applyNumberFormat="1" applyFont="1" applyFill="1" applyBorder="1" applyAlignment="1">
      <alignment horizontal="left" vertical="center" wrapText="1"/>
    </xf>
    <xf numFmtId="49" fontId="20" fillId="2" borderId="2" xfId="0" applyNumberFormat="1" applyFont="1" applyFill="1" applyBorder="1" applyAlignment="1">
      <alignment horizontal="left" vertical="center" wrapText="1"/>
    </xf>
    <xf numFmtId="4" fontId="20" fillId="7" borderId="2" xfId="0" applyNumberFormat="1" applyFont="1" applyFill="1" applyBorder="1" applyAlignment="1">
      <alignment horizontal="left" vertical="center" wrapText="1"/>
    </xf>
    <xf numFmtId="0" fontId="5" fillId="3" borderId="2" xfId="0" applyFont="1" applyFill="1" applyBorder="1" applyAlignment="1">
      <alignment vertical="center" wrapText="1"/>
    </xf>
    <xf numFmtId="0" fontId="4" fillId="2" borderId="10"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38"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9" fillId="2" borderId="7" xfId="0" applyNumberFormat="1" applyFont="1" applyFill="1" applyBorder="1" applyAlignment="1" applyProtection="1">
      <alignment horizontal="left" vertical="center" wrapText="1"/>
      <protection locked="0"/>
    </xf>
    <xf numFmtId="0" fontId="4" fillId="2" borderId="9" xfId="0"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0" fontId="40" fillId="2" borderId="2"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38" fillId="2" borderId="12" xfId="0" applyFont="1" applyFill="1" applyBorder="1" applyAlignment="1">
      <alignment horizontal="center" vertical="center" wrapText="1"/>
    </xf>
    <xf numFmtId="4" fontId="4" fillId="7" borderId="2" xfId="0" applyNumberFormat="1" applyFont="1" applyFill="1" applyBorder="1" applyAlignment="1">
      <alignment horizontal="center" vertical="center" wrapText="1"/>
    </xf>
    <xf numFmtId="4" fontId="32" fillId="3" borderId="4" xfId="0" applyNumberFormat="1" applyFont="1" applyFill="1" applyBorder="1" applyAlignment="1">
      <alignment horizontal="center" vertical="center" wrapText="1"/>
    </xf>
    <xf numFmtId="4" fontId="32" fillId="3" borderId="5"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4" fontId="28" fillId="3" borderId="4" xfId="0" applyNumberFormat="1" applyFont="1" applyFill="1" applyBorder="1" applyAlignment="1">
      <alignment horizontal="center" vertical="center" wrapText="1"/>
    </xf>
    <xf numFmtId="4" fontId="28" fillId="3" borderId="5" xfId="0" applyNumberFormat="1" applyFont="1" applyFill="1" applyBorder="1" applyAlignment="1">
      <alignment horizontal="center" vertical="center" wrapText="1"/>
    </xf>
    <xf numFmtId="4" fontId="28" fillId="3" borderId="6" xfId="0" applyNumberFormat="1" applyFont="1" applyFill="1" applyBorder="1" applyAlignment="1">
      <alignment horizontal="center" vertical="center" wrapText="1"/>
    </xf>
    <xf numFmtId="4" fontId="32" fillId="3" borderId="7" xfId="0" applyNumberFormat="1" applyFont="1" applyFill="1" applyBorder="1" applyAlignment="1">
      <alignment horizontal="center" vertical="center" wrapText="1"/>
    </xf>
    <xf numFmtId="4" fontId="32" fillId="3" borderId="8" xfId="0" applyNumberFormat="1" applyFont="1" applyFill="1" applyBorder="1" applyAlignment="1">
      <alignment horizontal="center" vertical="center" wrapText="1"/>
    </xf>
    <xf numFmtId="4" fontId="32" fillId="3" borderId="9" xfId="0" applyNumberFormat="1" applyFont="1" applyFill="1" applyBorder="1" applyAlignment="1">
      <alignment horizontal="center" vertical="center" wrapText="1"/>
    </xf>
    <xf numFmtId="4" fontId="28" fillId="3" borderId="2" xfId="0" applyNumberFormat="1" applyFont="1" applyFill="1" applyBorder="1" applyAlignment="1">
      <alignment horizontal="right" vertical="center" wrapText="1"/>
    </xf>
    <xf numFmtId="0" fontId="18" fillId="3" borderId="2" xfId="0" applyFont="1" applyFill="1" applyBorder="1" applyAlignment="1">
      <alignment horizontal="left" vertical="center" wrapText="1"/>
    </xf>
    <xf numFmtId="0" fontId="18" fillId="3" borderId="2" xfId="0" applyFont="1" applyFill="1" applyBorder="1" applyAlignment="1">
      <alignment horizontal="center" vertical="center" wrapText="1"/>
    </xf>
    <xf numFmtId="57" fontId="18" fillId="3" borderId="2" xfId="0" applyNumberFormat="1" applyFont="1" applyFill="1" applyBorder="1" applyAlignment="1">
      <alignment horizontal="center" vertical="center" wrapText="1"/>
    </xf>
    <xf numFmtId="18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183" fontId="4" fillId="2" borderId="2" xfId="0" applyNumberFormat="1" applyFont="1" applyFill="1" applyBorder="1" applyAlignment="1">
      <alignment horizontal="center" vertical="center" wrapText="1"/>
    </xf>
    <xf numFmtId="183" fontId="4" fillId="2" borderId="19"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183" fontId="0" fillId="2" borderId="2" xfId="0" applyNumberFormat="1" applyFont="1" applyFill="1" applyBorder="1" applyAlignment="1">
      <alignment horizontal="center" vertical="center" wrapText="1"/>
    </xf>
    <xf numFmtId="183" fontId="4" fillId="2" borderId="1" xfId="0" applyNumberFormat="1" applyFont="1" applyFill="1" applyBorder="1" applyAlignment="1">
      <alignment horizontal="center" vertical="center" wrapText="1"/>
    </xf>
    <xf numFmtId="0" fontId="22" fillId="2" borderId="1" xfId="0" applyFont="1" applyFill="1" applyBorder="1" applyAlignment="1">
      <alignment horizontal="left" vertical="center" wrapText="1"/>
    </xf>
    <xf numFmtId="183"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 fontId="4" fillId="8" borderId="2" xfId="0" applyNumberFormat="1" applyFont="1" applyFill="1" applyBorder="1" applyAlignment="1">
      <alignment horizontal="center" vertical="center" wrapText="1"/>
    </xf>
    <xf numFmtId="181" fontId="1" fillId="2" borderId="2" xfId="0" applyNumberFormat="1" applyFont="1" applyFill="1" applyBorder="1" applyAlignment="1">
      <alignment horizontal="center" vertical="center" wrapText="1"/>
    </xf>
    <xf numFmtId="4" fontId="28" fillId="3" borderId="2" xfId="0" applyNumberFormat="1" applyFont="1" applyFill="1" applyBorder="1" applyAlignment="1">
      <alignment horizontal="center" vertical="center" wrapText="1"/>
    </xf>
    <xf numFmtId="178" fontId="27" fillId="3" borderId="2" xfId="0" applyNumberFormat="1" applyFont="1" applyFill="1" applyBorder="1" applyAlignment="1">
      <alignment horizontal="right" vertical="center" wrapText="1"/>
    </xf>
    <xf numFmtId="0" fontId="27" fillId="3" borderId="2" xfId="0" applyFont="1" applyFill="1" applyBorder="1" applyAlignment="1">
      <alignment horizontal="right" vertical="center" wrapText="1"/>
    </xf>
    <xf numFmtId="178" fontId="4" fillId="2" borderId="2" xfId="0" applyNumberFormat="1" applyFont="1" applyFill="1" applyBorder="1" applyAlignment="1">
      <alignment horizontal="right" vertical="center" wrapText="1"/>
    </xf>
    <xf numFmtId="178" fontId="4" fillId="2" borderId="19" xfId="0" applyNumberFormat="1" applyFont="1" applyFill="1" applyBorder="1" applyAlignment="1">
      <alignment horizontal="right" vertical="center" wrapText="1"/>
    </xf>
    <xf numFmtId="178" fontId="0" fillId="2" borderId="2" xfId="0" applyNumberFormat="1" applyFont="1" applyFill="1" applyBorder="1" applyAlignment="1">
      <alignment horizontal="right" vertical="center" wrapText="1"/>
    </xf>
    <xf numFmtId="178" fontId="4" fillId="2" borderId="1" xfId="0" applyNumberFormat="1" applyFont="1" applyFill="1" applyBorder="1" applyAlignment="1">
      <alignment horizontal="right" vertical="center" wrapText="1"/>
    </xf>
    <xf numFmtId="178" fontId="4" fillId="2" borderId="12" xfId="0" applyNumberFormat="1" applyFont="1" applyFill="1" applyBorder="1" applyAlignment="1">
      <alignment horizontal="right" vertical="center" wrapText="1"/>
    </xf>
    <xf numFmtId="0" fontId="32" fillId="3" borderId="3" xfId="0" applyNumberFormat="1" applyFont="1" applyFill="1" applyBorder="1" applyAlignment="1">
      <alignment horizontal="right" vertical="center" wrapText="1"/>
    </xf>
    <xf numFmtId="178" fontId="32" fillId="3" borderId="2" xfId="0" applyNumberFormat="1" applyFont="1" applyFill="1" applyBorder="1" applyAlignment="1">
      <alignment horizontal="right" vertical="center" wrapText="1"/>
    </xf>
    <xf numFmtId="0" fontId="32" fillId="3" borderId="2" xfId="0" applyNumberFormat="1" applyFont="1" applyFill="1" applyBorder="1" applyAlignment="1">
      <alignment horizontal="right" vertical="center" wrapText="1"/>
    </xf>
    <xf numFmtId="4" fontId="27" fillId="3" borderId="2" xfId="0" applyNumberFormat="1" applyFont="1" applyFill="1" applyBorder="1" applyAlignment="1">
      <alignment horizontal="right" vertical="center" wrapText="1"/>
    </xf>
    <xf numFmtId="178" fontId="4" fillId="2" borderId="10" xfId="0" applyNumberFormat="1" applyFont="1" applyFill="1" applyBorder="1" applyAlignment="1">
      <alignment horizontal="right" vertical="center" wrapText="1"/>
    </xf>
    <xf numFmtId="4" fontId="4" fillId="2" borderId="1" xfId="0" applyNumberFormat="1" applyFont="1" applyFill="1" applyBorder="1" applyAlignment="1">
      <alignment horizontal="center" vertical="center" wrapText="1"/>
    </xf>
    <xf numFmtId="178" fontId="4" fillId="2" borderId="3" xfId="0" applyNumberFormat="1" applyFont="1" applyFill="1" applyBorder="1" applyAlignment="1">
      <alignment horizontal="right" vertical="center" wrapText="1"/>
    </xf>
    <xf numFmtId="178" fontId="0" fillId="2" borderId="12" xfId="0" applyNumberFormat="1" applyFont="1" applyFill="1" applyBorder="1" applyAlignment="1">
      <alignment horizontal="right" vertical="center" wrapText="1"/>
    </xf>
    <xf numFmtId="4" fontId="4" fillId="2" borderId="12"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78" fontId="20" fillId="2" borderId="2" xfId="0" applyNumberFormat="1" applyFont="1" applyFill="1" applyBorder="1" applyAlignment="1">
      <alignment horizontal="right" vertical="center" wrapText="1"/>
    </xf>
    <xf numFmtId="178" fontId="4" fillId="2" borderId="10"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178" fontId="0" fillId="2" borderId="2"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178" fontId="4" fillId="2" borderId="3" xfId="0" applyNumberFormat="1" applyFont="1" applyFill="1" applyBorder="1" applyAlignment="1">
      <alignment horizontal="center" vertical="center" wrapText="1"/>
    </xf>
    <xf numFmtId="178" fontId="0" fillId="2" borderId="12" xfId="0" applyNumberFormat="1" applyFont="1" applyFill="1" applyBorder="1" applyAlignment="1">
      <alignment horizontal="center" vertical="center" wrapText="1"/>
    </xf>
    <xf numFmtId="178" fontId="38" fillId="2" borderId="2" xfId="0" applyNumberFormat="1" applyFont="1" applyFill="1" applyBorder="1" applyAlignment="1">
      <alignment horizontal="right" vertical="center" wrapText="1"/>
    </xf>
    <xf numFmtId="178" fontId="20" fillId="2" borderId="2" xfId="0" applyNumberFormat="1" applyFont="1" applyFill="1" applyBorder="1" applyAlignment="1">
      <alignment horizontal="center" vertical="center" wrapText="1"/>
    </xf>
    <xf numFmtId="178" fontId="4" fillId="2" borderId="2" xfId="0" applyNumberFormat="1" applyFont="1" applyFill="1" applyBorder="1" applyAlignment="1">
      <alignment vertical="center" wrapText="1"/>
    </xf>
    <xf numFmtId="178" fontId="20" fillId="2" borderId="2" xfId="0" applyNumberFormat="1" applyFont="1" applyFill="1" applyBorder="1" applyAlignment="1">
      <alignment vertical="center" wrapText="1"/>
    </xf>
    <xf numFmtId="178" fontId="4" fillId="2" borderId="19" xfId="0" applyNumberFormat="1" applyFont="1" applyFill="1" applyBorder="1" applyAlignment="1">
      <alignment horizontal="center" vertical="center" wrapText="1"/>
    </xf>
    <xf numFmtId="0" fontId="18" fillId="3" borderId="2" xfId="0" applyNumberFormat="1" applyFont="1" applyFill="1" applyBorder="1" applyAlignment="1">
      <alignment horizontal="right" vertical="center" wrapText="1"/>
    </xf>
    <xf numFmtId="0" fontId="20" fillId="2" borderId="2" xfId="0" applyNumberFormat="1" applyFont="1" applyFill="1" applyBorder="1" applyAlignment="1">
      <alignment horizontal="left" vertical="center" wrapText="1"/>
    </xf>
    <xf numFmtId="0" fontId="0" fillId="2" borderId="12" xfId="0" applyFont="1" applyFill="1" applyBorder="1" applyAlignment="1">
      <alignment horizontal="center" vertical="center" wrapText="1"/>
    </xf>
    <xf numFmtId="185" fontId="1" fillId="2" borderId="2" xfId="0" applyNumberFormat="1" applyFont="1" applyFill="1" applyBorder="1" applyAlignment="1">
      <alignment horizontal="right" vertical="center" wrapText="1"/>
    </xf>
    <xf numFmtId="0" fontId="28" fillId="3" borderId="2" xfId="0" applyNumberFormat="1" applyFont="1" applyFill="1" applyBorder="1" applyAlignment="1">
      <alignment horizontal="right" vertical="center" wrapText="1"/>
    </xf>
    <xf numFmtId="0" fontId="0" fillId="2" borderId="0" xfId="0" applyFont="1" applyFill="1" applyAlignment="1">
      <alignment horizontal="left" vertical="center" wrapText="1"/>
    </xf>
    <xf numFmtId="0" fontId="1" fillId="2" borderId="0" xfId="0" applyFont="1" applyFill="1" applyAlignment="1">
      <alignment vertical="center" wrapText="1"/>
    </xf>
    <xf numFmtId="0" fontId="5" fillId="3" borderId="2" xfId="0" applyFont="1" applyFill="1" applyBorder="1" applyAlignment="1">
      <alignment horizontal="left" vertical="center" wrapText="1"/>
    </xf>
    <xf numFmtId="0" fontId="25" fillId="2" borderId="2" xfId="0" applyFont="1" applyFill="1" applyBorder="1" applyAlignment="1">
      <alignment horizontal="left" vertical="center" wrapText="1"/>
    </xf>
    <xf numFmtId="176" fontId="23" fillId="3" borderId="4" xfId="0" applyNumberFormat="1" applyFont="1" applyFill="1" applyBorder="1" applyAlignment="1">
      <alignment horizontal="center" vertical="center" wrapText="1"/>
    </xf>
    <xf numFmtId="176" fontId="23" fillId="3" borderId="5" xfId="0" applyNumberFormat="1" applyFont="1" applyFill="1" applyBorder="1" applyAlignment="1">
      <alignment horizontal="center" vertical="center" wrapText="1"/>
    </xf>
    <xf numFmtId="176" fontId="23" fillId="3" borderId="6"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6" fontId="20" fillId="2" borderId="3" xfId="0" applyNumberFormat="1" applyFont="1" applyFill="1" applyBorder="1" applyAlignment="1">
      <alignment horizontal="left" vertical="center" wrapText="1"/>
    </xf>
    <xf numFmtId="4" fontId="20" fillId="2" borderId="3" xfId="0" applyNumberFormat="1" applyFont="1" applyFill="1" applyBorder="1" applyAlignment="1">
      <alignment horizontal="left" vertical="center" wrapText="1"/>
    </xf>
    <xf numFmtId="4" fontId="20" fillId="7" borderId="3"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38" fillId="2" borderId="2" xfId="0" applyFont="1" applyFill="1" applyBorder="1" applyAlignment="1">
      <alignment horizontal="left" vertical="center" wrapText="1"/>
    </xf>
    <xf numFmtId="176" fontId="4" fillId="2" borderId="12" xfId="0" applyNumberFormat="1" applyFont="1" applyFill="1" applyBorder="1" applyAlignment="1">
      <alignment horizontal="left" vertical="center" wrapText="1"/>
    </xf>
    <xf numFmtId="176" fontId="20" fillId="2" borderId="2" xfId="0" applyNumberFormat="1" applyFont="1" applyFill="1" applyBorder="1" applyAlignment="1">
      <alignment horizontal="left" vertical="center" wrapText="1"/>
    </xf>
    <xf numFmtId="0" fontId="4" fillId="7" borderId="2" xfId="0" applyFont="1" applyFill="1" applyBorder="1" applyAlignment="1">
      <alignment horizontal="left" vertical="center" wrapText="1"/>
    </xf>
    <xf numFmtId="176" fontId="4" fillId="2" borderId="10" xfId="0" applyNumberFormat="1" applyFont="1" applyFill="1" applyBorder="1" applyAlignment="1">
      <alignment horizontal="left" vertical="center" wrapText="1"/>
    </xf>
    <xf numFmtId="4" fontId="20" fillId="2" borderId="17" xfId="0" applyNumberFormat="1" applyFont="1" applyFill="1" applyBorder="1" applyAlignment="1">
      <alignment horizontal="left" vertical="center" wrapText="1"/>
    </xf>
    <xf numFmtId="0" fontId="44" fillId="3" borderId="7"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10" fillId="3" borderId="2" xfId="0" applyFont="1" applyFill="1" applyBorder="1">
      <alignment vertical="center"/>
    </xf>
    <xf numFmtId="0" fontId="1" fillId="7" borderId="2" xfId="0" applyFont="1" applyFill="1" applyBorder="1" applyAlignment="1">
      <alignment horizontal="center" vertical="center" wrapText="1"/>
    </xf>
    <xf numFmtId="0" fontId="1" fillId="8" borderId="2" xfId="0" applyFont="1" applyFill="1" applyBorder="1" applyAlignment="1">
      <alignment vertical="center" wrapText="1"/>
    </xf>
    <xf numFmtId="176" fontId="5" fillId="3" borderId="3" xfId="0" applyNumberFormat="1" applyFont="1" applyFill="1" applyBorder="1" applyAlignment="1">
      <alignment horizontal="center" vertical="center" wrapText="1"/>
    </xf>
    <xf numFmtId="183" fontId="5" fillId="3" borderId="3" xfId="0" applyNumberFormat="1" applyFont="1" applyFill="1" applyBorder="1" applyAlignment="1">
      <alignment horizontal="center" vertical="center" wrapText="1"/>
    </xf>
    <xf numFmtId="183" fontId="20" fillId="2" borderId="3" xfId="0" applyNumberFormat="1" applyFont="1" applyFill="1" applyBorder="1" applyAlignment="1">
      <alignment horizontal="left" vertical="center" wrapText="1"/>
    </xf>
    <xf numFmtId="183"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xf>
    <xf numFmtId="0" fontId="10" fillId="3" borderId="2" xfId="0" applyFont="1" applyFill="1" applyBorder="1" applyAlignment="1">
      <alignment horizontal="center" vertical="center"/>
    </xf>
    <xf numFmtId="0" fontId="23" fillId="3" borderId="3" xfId="0" applyFont="1" applyFill="1" applyBorder="1" applyAlignment="1">
      <alignment horizontal="right" vertical="center" wrapText="1"/>
    </xf>
    <xf numFmtId="178" fontId="20" fillId="2" borderId="3" xfId="0" applyNumberFormat="1" applyFont="1" applyFill="1" applyBorder="1" applyAlignment="1">
      <alignment horizontal="right" vertical="center" wrapText="1"/>
    </xf>
    <xf numFmtId="0" fontId="20" fillId="2" borderId="3"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178" fontId="44" fillId="3" borderId="2" xfId="0" applyNumberFormat="1" applyFont="1" applyFill="1" applyBorder="1" applyAlignment="1">
      <alignment horizontal="right" vertical="center"/>
    </xf>
    <xf numFmtId="0" fontId="44" fillId="3" borderId="2" xfId="0" applyFont="1" applyFill="1" applyBorder="1" applyAlignment="1">
      <alignment horizontal="right" vertical="center"/>
    </xf>
    <xf numFmtId="0" fontId="23" fillId="3" borderId="4" xfId="0" applyFont="1" applyFill="1" applyBorder="1" applyAlignment="1">
      <alignment horizontal="right" vertical="center" wrapText="1"/>
    </xf>
    <xf numFmtId="0" fontId="23" fillId="3" borderId="6" xfId="0" applyFont="1" applyFill="1" applyBorder="1" applyAlignment="1">
      <alignment horizontal="right" vertical="center" wrapText="1"/>
    </xf>
    <xf numFmtId="178" fontId="20" fillId="2" borderId="17" xfId="0" applyNumberFormat="1" applyFont="1" applyFill="1" applyBorder="1" applyAlignment="1">
      <alignment horizontal="right" vertical="center" wrapText="1"/>
    </xf>
    <xf numFmtId="4" fontId="4" fillId="2" borderId="2" xfId="0" applyNumberFormat="1" applyFont="1" applyFill="1" applyBorder="1" applyAlignment="1">
      <alignment horizontal="left" vertical="center" wrapText="1"/>
    </xf>
    <xf numFmtId="178" fontId="20" fillId="2" borderId="3" xfId="0" applyNumberFormat="1" applyFont="1" applyFill="1" applyBorder="1" applyAlignment="1">
      <alignment horizontal="left" vertical="center" wrapText="1"/>
    </xf>
    <xf numFmtId="178" fontId="4" fillId="2" borderId="2" xfId="0" applyNumberFormat="1" applyFont="1" applyFill="1" applyBorder="1" applyAlignment="1">
      <alignment horizontal="left" vertical="center" wrapText="1"/>
    </xf>
    <xf numFmtId="178" fontId="23" fillId="3" borderId="4" xfId="0" applyNumberFormat="1" applyFont="1" applyFill="1" applyBorder="1" applyAlignment="1">
      <alignment horizontal="right" vertical="center" wrapText="1"/>
    </xf>
    <xf numFmtId="178" fontId="23" fillId="3" borderId="6" xfId="0" applyNumberFormat="1" applyFont="1" applyFill="1" applyBorder="1" applyAlignment="1">
      <alignment horizontal="right" vertical="center" wrapText="1"/>
    </xf>
    <xf numFmtId="0" fontId="5" fillId="3" borderId="3"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23" fillId="3" borderId="2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45" fillId="2" borderId="7"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38" fillId="2" borderId="10"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2" xfId="0" applyFont="1" applyFill="1" applyBorder="1" applyAlignment="1" applyProtection="1">
      <alignment horizontal="center" vertical="center" wrapText="1"/>
      <protection locked="0"/>
    </xf>
    <xf numFmtId="0" fontId="20" fillId="2" borderId="2" xfId="0" applyFont="1" applyFill="1" applyBorder="1" applyAlignment="1">
      <alignment horizontal="center" vertical="center" wrapText="1"/>
    </xf>
    <xf numFmtId="184" fontId="20" fillId="2" borderId="2" xfId="0" applyNumberFormat="1" applyFont="1" applyFill="1" applyBorder="1" applyAlignment="1">
      <alignment horizontal="center" vertical="center" wrapText="1"/>
    </xf>
    <xf numFmtId="0" fontId="20" fillId="2" borderId="10" xfId="0" applyFont="1" applyFill="1" applyBorder="1" applyAlignment="1">
      <alignment horizontal="center" vertical="center"/>
    </xf>
    <xf numFmtId="4" fontId="20" fillId="2" borderId="17"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4" fontId="20" fillId="2" borderId="3" xfId="0" applyNumberFormat="1" applyFont="1" applyFill="1" applyBorder="1" applyAlignment="1">
      <alignment horizontal="center" vertical="center" wrapText="1"/>
    </xf>
    <xf numFmtId="4" fontId="20" fillId="2" borderId="2" xfId="0" applyNumberFormat="1"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0" fontId="45" fillId="4" borderId="7" xfId="0" applyFont="1" applyFill="1" applyBorder="1" applyAlignment="1" applyProtection="1">
      <alignment horizontal="center" vertical="center" wrapText="1"/>
      <protection locked="0"/>
    </xf>
    <xf numFmtId="4" fontId="20" fillId="4" borderId="2" xfId="0" applyNumberFormat="1" applyFont="1" applyFill="1" applyBorder="1" applyAlignment="1">
      <alignment horizontal="center" vertical="center" wrapText="1"/>
    </xf>
    <xf numFmtId="0" fontId="20" fillId="4"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181" fontId="38" fillId="2" borderId="2" xfId="0" applyNumberFormat="1" applyFont="1" applyFill="1" applyBorder="1" applyAlignment="1">
      <alignment horizontal="center" vertical="center" wrapText="1"/>
    </xf>
    <xf numFmtId="183" fontId="38" fillId="2" borderId="2" xfId="0" applyNumberFormat="1" applyFont="1" applyFill="1" applyBorder="1" applyAlignment="1">
      <alignment horizontal="center" vertical="center" wrapText="1"/>
    </xf>
    <xf numFmtId="181" fontId="8" fillId="2" borderId="10" xfId="0" applyNumberFormat="1" applyFont="1" applyFill="1" applyBorder="1" applyAlignment="1">
      <alignment horizontal="center" vertical="center" wrapText="1"/>
    </xf>
    <xf numFmtId="181" fontId="38" fillId="2" borderId="10" xfId="0" applyNumberFormat="1" applyFont="1" applyFill="1" applyBorder="1" applyAlignment="1">
      <alignment horizontal="center" vertical="center" wrapText="1"/>
    </xf>
    <xf numFmtId="183" fontId="38" fillId="2" borderId="10" xfId="0" applyNumberFormat="1" applyFont="1" applyFill="1" applyBorder="1" applyAlignment="1">
      <alignment horizontal="center" vertical="center" wrapText="1"/>
    </xf>
    <xf numFmtId="181" fontId="8" fillId="2" borderId="2" xfId="0" applyNumberFormat="1" applyFont="1" applyFill="1" applyBorder="1" applyAlignment="1">
      <alignment horizontal="center" vertical="center" wrapText="1"/>
    </xf>
    <xf numFmtId="0" fontId="46" fillId="2" borderId="2" xfId="0" applyFont="1" applyFill="1" applyBorder="1" applyAlignment="1">
      <alignment horizontal="center" vertical="center" wrapText="1"/>
    </xf>
    <xf numFmtId="181" fontId="20" fillId="2" borderId="2" xfId="0" applyNumberFormat="1" applyFont="1" applyFill="1" applyBorder="1" applyAlignment="1">
      <alignment horizontal="center" vertical="center" wrapText="1"/>
    </xf>
    <xf numFmtId="183" fontId="20" fillId="2" borderId="2" xfId="0" applyNumberFormat="1" applyFont="1" applyFill="1" applyBorder="1" applyAlignment="1">
      <alignment horizontal="center" vertical="center" wrapText="1"/>
    </xf>
    <xf numFmtId="0" fontId="46" fillId="4" borderId="2" xfId="0" applyFont="1" applyFill="1" applyBorder="1" applyAlignment="1">
      <alignment horizontal="center" vertical="center" wrapText="1"/>
    </xf>
    <xf numFmtId="0" fontId="23" fillId="3" borderId="12" xfId="0" applyFont="1" applyFill="1" applyBorder="1" applyAlignment="1">
      <alignment horizontal="right" vertical="center" wrapText="1"/>
    </xf>
    <xf numFmtId="178" fontId="4" fillId="2" borderId="2" xfId="0" applyNumberFormat="1" applyFont="1" applyFill="1" applyBorder="1" applyAlignment="1">
      <alignment horizontal="right" vertical="center"/>
    </xf>
    <xf numFmtId="178" fontId="0" fillId="2" borderId="2" xfId="0" applyNumberFormat="1" applyFill="1" applyBorder="1" applyAlignment="1">
      <alignment horizontal="right" vertical="center" wrapText="1"/>
    </xf>
    <xf numFmtId="178" fontId="38" fillId="2" borderId="10" xfId="0" applyNumberFormat="1" applyFont="1" applyFill="1" applyBorder="1" applyAlignment="1">
      <alignment horizontal="right" vertical="center" wrapText="1"/>
    </xf>
    <xf numFmtId="178" fontId="20" fillId="2" borderId="2" xfId="0" applyNumberFormat="1" applyFont="1" applyFill="1" applyBorder="1" applyAlignment="1" applyProtection="1">
      <alignment horizontal="right" vertical="center" wrapText="1"/>
      <protection locked="0"/>
    </xf>
    <xf numFmtId="178" fontId="20" fillId="4" borderId="2" xfId="0" applyNumberFormat="1" applyFont="1" applyFill="1" applyBorder="1" applyAlignment="1">
      <alignment horizontal="right" vertical="center" wrapText="1"/>
    </xf>
    <xf numFmtId="0" fontId="20" fillId="4" borderId="2" xfId="0" applyFont="1" applyFill="1" applyBorder="1" applyAlignment="1">
      <alignment horizontal="center" vertical="center" wrapText="1"/>
    </xf>
    <xf numFmtId="0" fontId="23" fillId="3" borderId="20" xfId="0" applyFont="1" applyFill="1" applyBorder="1" applyAlignment="1">
      <alignment horizontal="right" vertical="center" wrapText="1"/>
    </xf>
    <xf numFmtId="178" fontId="23" fillId="3" borderId="11" xfId="0" applyNumberFormat="1" applyFont="1" applyFill="1" applyBorder="1" applyAlignment="1">
      <alignment horizontal="right" vertical="center" wrapText="1"/>
    </xf>
    <xf numFmtId="178" fontId="28" fillId="2" borderId="2" xfId="0" applyNumberFormat="1" applyFont="1" applyFill="1" applyBorder="1" applyAlignment="1">
      <alignment horizontal="right" vertical="center" wrapText="1"/>
    </xf>
    <xf numFmtId="178" fontId="4" fillId="2" borderId="2" xfId="0" applyNumberFormat="1" applyFont="1" applyFill="1" applyBorder="1" applyAlignment="1">
      <alignment horizontal="center" vertical="center"/>
    </xf>
    <xf numFmtId="178" fontId="0" fillId="2" borderId="2" xfId="0" applyNumberFormat="1" applyFill="1" applyBorder="1" applyAlignment="1">
      <alignment horizontal="center" vertical="center" wrapText="1"/>
    </xf>
    <xf numFmtId="178" fontId="38" fillId="2" borderId="10" xfId="0" applyNumberFormat="1" applyFont="1" applyFill="1" applyBorder="1" applyAlignment="1">
      <alignment horizontal="center" vertical="center" wrapText="1"/>
    </xf>
    <xf numFmtId="178" fontId="38" fillId="2" borderId="2" xfId="0" applyNumberFormat="1" applyFont="1" applyFill="1" applyBorder="1" applyAlignment="1">
      <alignment horizontal="center" vertical="center" wrapText="1"/>
    </xf>
    <xf numFmtId="178" fontId="20" fillId="2" borderId="2" xfId="0" applyNumberFormat="1" applyFont="1" applyFill="1" applyBorder="1" applyAlignment="1">
      <alignment horizontal="center" vertical="center"/>
    </xf>
    <xf numFmtId="178" fontId="20" fillId="2" borderId="3" xfId="0" applyNumberFormat="1" applyFont="1" applyFill="1" applyBorder="1" applyAlignment="1">
      <alignment horizontal="center" vertical="center" wrapText="1"/>
    </xf>
    <xf numFmtId="178" fontId="20" fillId="4" borderId="2" xfId="0" applyNumberFormat="1" applyFont="1" applyFill="1" applyBorder="1" applyAlignment="1">
      <alignment horizontal="center" vertical="center" wrapText="1"/>
    </xf>
    <xf numFmtId="178" fontId="20" fillId="2" borderId="2" xfId="0" applyNumberFormat="1" applyFont="1" applyFill="1" applyBorder="1" applyAlignment="1">
      <alignment horizontal="right" vertical="center"/>
    </xf>
    <xf numFmtId="178" fontId="28" fillId="2" borderId="2"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wrapText="1"/>
    </xf>
    <xf numFmtId="0" fontId="28"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0" fillId="2" borderId="7" xfId="0" applyFill="1" applyBorder="1" applyAlignment="1">
      <alignment horizontal="center" vertical="center" wrapText="1"/>
    </xf>
    <xf numFmtId="0" fontId="20" fillId="2" borderId="7" xfId="0" applyNumberFormat="1" applyFont="1" applyFill="1" applyBorder="1" applyAlignment="1">
      <alignment horizontal="center" vertical="center" wrapText="1"/>
    </xf>
    <xf numFmtId="178" fontId="45" fillId="2" borderId="24" xfId="0" applyNumberFormat="1" applyFont="1" applyFill="1" applyBorder="1" applyAlignment="1" applyProtection="1">
      <alignment horizontal="center" vertical="center" wrapText="1"/>
      <protection locked="0"/>
    </xf>
    <xf numFmtId="0" fontId="4" fillId="2" borderId="25" xfId="0" applyFont="1" applyFill="1" applyBorder="1" applyAlignment="1">
      <alignment horizontal="center" vertical="center" wrapText="1"/>
    </xf>
    <xf numFmtId="178" fontId="45" fillId="2" borderId="9" xfId="0" applyNumberFormat="1"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20" fillId="2" borderId="4" xfId="0" applyNumberFormat="1" applyFont="1" applyFill="1" applyBorder="1" applyAlignment="1">
      <alignment horizontal="center" vertical="center" wrapText="1"/>
    </xf>
    <xf numFmtId="0" fontId="20" fillId="4" borderId="7" xfId="0" applyNumberFormat="1" applyFont="1" applyFill="1" applyBorder="1" applyAlignment="1">
      <alignment horizontal="center" vertical="center" wrapText="1"/>
    </xf>
    <xf numFmtId="0" fontId="22" fillId="2" borderId="2" xfId="0" applyNumberFormat="1" applyFont="1" applyFill="1" applyBorder="1" applyAlignment="1">
      <alignment horizontal="center" vertical="center" wrapText="1"/>
    </xf>
    <xf numFmtId="0" fontId="4" fillId="2" borderId="0" xfId="0" applyFont="1" applyFill="1" applyAlignment="1">
      <alignment vertical="center" wrapText="1"/>
    </xf>
    <xf numFmtId="0" fontId="0" fillId="4" borderId="0" xfId="0" applyFill="1">
      <alignment vertical="center"/>
    </xf>
    <xf numFmtId="0" fontId="0" fillId="2" borderId="0" xfId="0" applyFill="1" applyBorder="1">
      <alignment vertical="center"/>
    </xf>
    <xf numFmtId="0" fontId="38" fillId="0" borderId="0" xfId="0" applyNumberFormat="1" applyFont="1" applyFill="1" applyAlignment="1">
      <alignment horizontal="left" vertical="center"/>
    </xf>
    <xf numFmtId="0" fontId="38" fillId="0" borderId="0" xfId="0" applyFont="1" applyFill="1" applyAlignment="1">
      <alignment vertical="center"/>
    </xf>
    <xf numFmtId="0" fontId="0" fillId="0" borderId="0" xfId="0" applyFill="1" applyAlignment="1"/>
    <xf numFmtId="0" fontId="45" fillId="0" borderId="0" xfId="0" applyFont="1" applyFill="1" applyAlignment="1">
      <alignment vertical="center"/>
    </xf>
    <xf numFmtId="4" fontId="1" fillId="2" borderId="2" xfId="0" applyNumberFormat="1" applyFont="1" applyFill="1" applyBorder="1" applyAlignment="1" quotePrefix="1">
      <alignment horizontal="center" vertical="center" wrapText="1"/>
    </xf>
    <xf numFmtId="0" fontId="1" fillId="2" borderId="2" xfId="0" applyFont="1" applyFill="1" applyBorder="1" applyAlignment="1" quotePrefix="1">
      <alignment horizontal="center" vertical="center" wrapText="1"/>
    </xf>
    <xf numFmtId="0" fontId="4" fillId="2" borderId="2" xfId="0" applyFont="1" applyFill="1" applyBorder="1" applyAlignment="1" quotePrefix="1">
      <alignment horizontal="center" vertical="center" wrapText="1"/>
    </xf>
    <xf numFmtId="0" fontId="20" fillId="2" borderId="2" xfId="0" applyFont="1" applyFill="1" applyBorder="1" applyAlignment="1" quotePrefix="1">
      <alignment horizontal="center" vertical="center" wrapText="1"/>
    </xf>
    <xf numFmtId="4" fontId="1" fillId="0" borderId="2" xfId="0" applyNumberFormat="1" applyFont="1" applyFill="1" applyBorder="1" applyAlignment="1" quotePrefix="1">
      <alignment horizontal="center" vertical="center" wrapText="1"/>
    </xf>
    <xf numFmtId="0" fontId="1" fillId="0" borderId="2"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xf numFmtId="0" fontId="20" fillId="0" borderId="2"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常规 102 2 2" xfId="47"/>
    <cellStyle name="强调文字颜色 6" xfId="48" builtinId="49"/>
    <cellStyle name="40% - 强调文字颜色 6" xfId="49" builtinId="51"/>
    <cellStyle name="60% - 强调文字颜色 6" xfId="50" builtinId="52"/>
    <cellStyle name="常规 2" xfId="51"/>
    <cellStyle name="常规 4" xfId="52"/>
    <cellStyle name="常规 5" xfId="53"/>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8" Type="http://schemas.openxmlformats.org/officeDocument/2006/relationships/sharedStrings" Target="sharedStrings.xml"/><Relationship Id="rId97" Type="http://schemas.openxmlformats.org/officeDocument/2006/relationships/styles" Target="styles.xml"/><Relationship Id="rId96" Type="http://schemas.openxmlformats.org/officeDocument/2006/relationships/theme" Target="theme/theme1.xml"/><Relationship Id="rId95" Type="http://schemas.openxmlformats.org/officeDocument/2006/relationships/externalLink" Target="externalLinks/externalLink91.xml"/><Relationship Id="rId94" Type="http://schemas.openxmlformats.org/officeDocument/2006/relationships/externalLink" Target="externalLinks/externalLink90.xml"/><Relationship Id="rId93" Type="http://schemas.openxmlformats.org/officeDocument/2006/relationships/externalLink" Target="externalLinks/externalLink89.xml"/><Relationship Id="rId92" Type="http://schemas.openxmlformats.org/officeDocument/2006/relationships/externalLink" Target="externalLinks/externalLink88.xml"/><Relationship Id="rId91" Type="http://schemas.openxmlformats.org/officeDocument/2006/relationships/externalLink" Target="externalLinks/externalLink87.xml"/><Relationship Id="rId90" Type="http://schemas.openxmlformats.org/officeDocument/2006/relationships/externalLink" Target="externalLinks/externalLink86.xml"/><Relationship Id="rId9" Type="http://schemas.openxmlformats.org/officeDocument/2006/relationships/externalLink" Target="externalLinks/externalLink5.xml"/><Relationship Id="rId89" Type="http://schemas.openxmlformats.org/officeDocument/2006/relationships/externalLink" Target="externalLinks/externalLink85.xml"/><Relationship Id="rId88" Type="http://schemas.openxmlformats.org/officeDocument/2006/relationships/externalLink" Target="externalLinks/externalLink84.xml"/><Relationship Id="rId87" Type="http://schemas.openxmlformats.org/officeDocument/2006/relationships/externalLink" Target="externalLinks/externalLink83.xml"/><Relationship Id="rId86" Type="http://schemas.openxmlformats.org/officeDocument/2006/relationships/externalLink" Target="externalLinks/externalLink82.xml"/><Relationship Id="rId85" Type="http://schemas.openxmlformats.org/officeDocument/2006/relationships/externalLink" Target="externalLinks/externalLink81.xml"/><Relationship Id="rId84" Type="http://schemas.openxmlformats.org/officeDocument/2006/relationships/externalLink" Target="externalLinks/externalLink80.xml"/><Relationship Id="rId83" Type="http://schemas.openxmlformats.org/officeDocument/2006/relationships/externalLink" Target="externalLinks/externalLink79.xml"/><Relationship Id="rId82" Type="http://schemas.openxmlformats.org/officeDocument/2006/relationships/externalLink" Target="externalLinks/externalLink78.xml"/><Relationship Id="rId81" Type="http://schemas.openxmlformats.org/officeDocument/2006/relationships/externalLink" Target="externalLinks/externalLink77.xml"/><Relationship Id="rId80" Type="http://schemas.openxmlformats.org/officeDocument/2006/relationships/externalLink" Target="externalLinks/externalLink76.xml"/><Relationship Id="rId8" Type="http://schemas.openxmlformats.org/officeDocument/2006/relationships/externalLink" Target="externalLinks/externalLink4.xml"/><Relationship Id="rId79" Type="http://schemas.openxmlformats.org/officeDocument/2006/relationships/externalLink" Target="externalLinks/externalLink75.xml"/><Relationship Id="rId78" Type="http://schemas.openxmlformats.org/officeDocument/2006/relationships/externalLink" Target="externalLinks/externalLink74.xml"/><Relationship Id="rId77" Type="http://schemas.openxmlformats.org/officeDocument/2006/relationships/externalLink" Target="externalLinks/externalLink73.xml"/><Relationship Id="rId76" Type="http://schemas.openxmlformats.org/officeDocument/2006/relationships/externalLink" Target="externalLinks/externalLink72.xml"/><Relationship Id="rId75" Type="http://schemas.openxmlformats.org/officeDocument/2006/relationships/externalLink" Target="externalLinks/externalLink71.xml"/><Relationship Id="rId74" Type="http://schemas.openxmlformats.org/officeDocument/2006/relationships/externalLink" Target="externalLinks/externalLink70.xml"/><Relationship Id="rId73" Type="http://schemas.openxmlformats.org/officeDocument/2006/relationships/externalLink" Target="externalLinks/externalLink69.xml"/><Relationship Id="rId72" Type="http://schemas.openxmlformats.org/officeDocument/2006/relationships/externalLink" Target="externalLinks/externalLink68.xml"/><Relationship Id="rId71" Type="http://schemas.openxmlformats.org/officeDocument/2006/relationships/externalLink" Target="externalLinks/externalLink67.xml"/><Relationship Id="rId70" Type="http://schemas.openxmlformats.org/officeDocument/2006/relationships/externalLink" Target="externalLinks/externalLink66.xml"/><Relationship Id="rId7" Type="http://schemas.openxmlformats.org/officeDocument/2006/relationships/externalLink" Target="externalLinks/externalLink3.xml"/><Relationship Id="rId69" Type="http://schemas.openxmlformats.org/officeDocument/2006/relationships/externalLink" Target="externalLinks/externalLink65.xml"/><Relationship Id="rId68" Type="http://schemas.openxmlformats.org/officeDocument/2006/relationships/externalLink" Target="externalLinks/externalLink64.xml"/><Relationship Id="rId67" Type="http://schemas.openxmlformats.org/officeDocument/2006/relationships/externalLink" Target="externalLinks/externalLink63.xml"/><Relationship Id="rId66" Type="http://schemas.openxmlformats.org/officeDocument/2006/relationships/externalLink" Target="externalLinks/externalLink62.xml"/><Relationship Id="rId65" Type="http://schemas.openxmlformats.org/officeDocument/2006/relationships/externalLink" Target="externalLinks/externalLink61.xml"/><Relationship Id="rId64" Type="http://schemas.openxmlformats.org/officeDocument/2006/relationships/externalLink" Target="externalLinks/externalLink60.xml"/><Relationship Id="rId63" Type="http://schemas.openxmlformats.org/officeDocument/2006/relationships/externalLink" Target="externalLinks/externalLink59.xml"/><Relationship Id="rId62" Type="http://schemas.openxmlformats.org/officeDocument/2006/relationships/externalLink" Target="externalLinks/externalLink58.xml"/><Relationship Id="rId61" Type="http://schemas.openxmlformats.org/officeDocument/2006/relationships/externalLink" Target="externalLinks/externalLink57.xml"/><Relationship Id="rId60" Type="http://schemas.openxmlformats.org/officeDocument/2006/relationships/externalLink" Target="externalLinks/externalLink56.xml"/><Relationship Id="rId6" Type="http://schemas.openxmlformats.org/officeDocument/2006/relationships/externalLink" Target="externalLinks/externalLink2.xml"/><Relationship Id="rId59" Type="http://schemas.openxmlformats.org/officeDocument/2006/relationships/externalLink" Target="externalLinks/externalLink55.xml"/><Relationship Id="rId58" Type="http://schemas.openxmlformats.org/officeDocument/2006/relationships/externalLink" Target="externalLinks/externalLink54.xml"/><Relationship Id="rId57" Type="http://schemas.openxmlformats.org/officeDocument/2006/relationships/externalLink" Target="externalLinks/externalLink53.xml"/><Relationship Id="rId56" Type="http://schemas.openxmlformats.org/officeDocument/2006/relationships/externalLink" Target="externalLinks/externalLink52.xml"/><Relationship Id="rId55" Type="http://schemas.openxmlformats.org/officeDocument/2006/relationships/externalLink" Target="externalLinks/externalLink51.xml"/><Relationship Id="rId54" Type="http://schemas.openxmlformats.org/officeDocument/2006/relationships/externalLink" Target="externalLinks/externalLink50.xml"/><Relationship Id="rId53" Type="http://schemas.openxmlformats.org/officeDocument/2006/relationships/externalLink" Target="externalLinks/externalLink49.xml"/><Relationship Id="rId52" Type="http://schemas.openxmlformats.org/officeDocument/2006/relationships/externalLink" Target="externalLinks/externalLink48.xml"/><Relationship Id="rId51" Type="http://schemas.openxmlformats.org/officeDocument/2006/relationships/externalLink" Target="externalLinks/externalLink47.xml"/><Relationship Id="rId50" Type="http://schemas.openxmlformats.org/officeDocument/2006/relationships/externalLink" Target="externalLinks/externalLink46.xml"/><Relationship Id="rId5" Type="http://schemas.openxmlformats.org/officeDocument/2006/relationships/externalLink" Target="externalLinks/externalLink1.xml"/><Relationship Id="rId49" Type="http://schemas.openxmlformats.org/officeDocument/2006/relationships/externalLink" Target="externalLinks/externalLink45.xml"/><Relationship Id="rId48" Type="http://schemas.openxmlformats.org/officeDocument/2006/relationships/externalLink" Target="externalLinks/externalLink44.xml"/><Relationship Id="rId47" Type="http://schemas.openxmlformats.org/officeDocument/2006/relationships/externalLink" Target="externalLinks/externalLink43.xml"/><Relationship Id="rId46" Type="http://schemas.openxmlformats.org/officeDocument/2006/relationships/externalLink" Target="externalLinks/externalLink42.xml"/><Relationship Id="rId45" Type="http://schemas.openxmlformats.org/officeDocument/2006/relationships/externalLink" Target="externalLinks/externalLink41.xml"/><Relationship Id="rId44" Type="http://schemas.openxmlformats.org/officeDocument/2006/relationships/externalLink" Target="externalLinks/externalLink40.xml"/><Relationship Id="rId43" Type="http://schemas.openxmlformats.org/officeDocument/2006/relationships/externalLink" Target="externalLinks/externalLink39.xml"/><Relationship Id="rId42" Type="http://schemas.openxmlformats.org/officeDocument/2006/relationships/externalLink" Target="externalLinks/externalLink38.xml"/><Relationship Id="rId41" Type="http://schemas.openxmlformats.org/officeDocument/2006/relationships/externalLink" Target="externalLinks/externalLink37.xml"/><Relationship Id="rId40" Type="http://schemas.openxmlformats.org/officeDocument/2006/relationships/externalLink" Target="externalLinks/externalLink36.xml"/><Relationship Id="rId4" Type="http://schemas.openxmlformats.org/officeDocument/2006/relationships/worksheet" Target="worksheets/sheet4.xml"/><Relationship Id="rId39" Type="http://schemas.openxmlformats.org/officeDocument/2006/relationships/externalLink" Target="externalLinks/externalLink35.xml"/><Relationship Id="rId38" Type="http://schemas.openxmlformats.org/officeDocument/2006/relationships/externalLink" Target="externalLinks/externalLink34.xml"/><Relationship Id="rId37" Type="http://schemas.openxmlformats.org/officeDocument/2006/relationships/externalLink" Target="externalLinks/externalLink33.xml"/><Relationship Id="rId36" Type="http://schemas.openxmlformats.org/officeDocument/2006/relationships/externalLink" Target="externalLinks/externalLink32.xml"/><Relationship Id="rId35" Type="http://schemas.openxmlformats.org/officeDocument/2006/relationships/externalLink" Target="externalLinks/externalLink31.xml"/><Relationship Id="rId34" Type="http://schemas.openxmlformats.org/officeDocument/2006/relationships/externalLink" Target="externalLinks/externalLink30.xml"/><Relationship Id="rId33" Type="http://schemas.openxmlformats.org/officeDocument/2006/relationships/externalLink" Target="externalLinks/externalLink29.xml"/><Relationship Id="rId32" Type="http://schemas.openxmlformats.org/officeDocument/2006/relationships/externalLink" Target="externalLinks/externalLink28.xml"/><Relationship Id="rId31" Type="http://schemas.openxmlformats.org/officeDocument/2006/relationships/externalLink" Target="externalLinks/externalLink27.xml"/><Relationship Id="rId30" Type="http://schemas.openxmlformats.org/officeDocument/2006/relationships/externalLink" Target="externalLinks/externalLink26.xml"/><Relationship Id="rId3" Type="http://schemas.openxmlformats.org/officeDocument/2006/relationships/worksheet" Target="worksheets/sheet3.xml"/><Relationship Id="rId29" Type="http://schemas.openxmlformats.org/officeDocument/2006/relationships/externalLink" Target="externalLinks/externalLink25.xml"/><Relationship Id="rId28" Type="http://schemas.openxmlformats.org/officeDocument/2006/relationships/externalLink" Target="externalLinks/externalLink24.xml"/><Relationship Id="rId27" Type="http://schemas.openxmlformats.org/officeDocument/2006/relationships/externalLink" Target="externalLinks/externalLink23.xml"/><Relationship Id="rId26" Type="http://schemas.openxmlformats.org/officeDocument/2006/relationships/externalLink" Target="externalLinks/externalLink22.xml"/><Relationship Id="rId25" Type="http://schemas.openxmlformats.org/officeDocument/2006/relationships/externalLink" Target="externalLinks/externalLink21.xml"/><Relationship Id="rId24" Type="http://schemas.openxmlformats.org/officeDocument/2006/relationships/externalLink" Target="externalLinks/externalLink20.xml"/><Relationship Id="rId23" Type="http://schemas.openxmlformats.org/officeDocument/2006/relationships/externalLink" Target="externalLinks/externalLink19.xml"/><Relationship Id="rId22" Type="http://schemas.openxmlformats.org/officeDocument/2006/relationships/externalLink" Target="externalLinks/externalLink18.xml"/><Relationship Id="rId21" Type="http://schemas.openxmlformats.org/officeDocument/2006/relationships/externalLink" Target="externalLinks/externalLink17.xml"/><Relationship Id="rId20" Type="http://schemas.openxmlformats.org/officeDocument/2006/relationships/externalLink" Target="externalLinks/externalLink16.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1-&#20538;&#21048;&#21457;&#34892;\2021\2021&#24180;&#19987;&#39033;&#38656;&#27714;&#20004;&#37096;&#22996;&#23457;&#26680;&#24773;&#20917;\&#36130;&#25919;&#37096;&#12289;&#22269;&#23478;&#21457;&#23637;&#25913;&#38761;&#22996;2021&#24180;&#22320;&#26041;&#25919;&#24220;&#19987;&#39033;&#20538;&#21048;&#20934;&#22791;&#39033;&#30446;&#28165;&#21333;&#34920;%20-&#23457;&#26680;&#36890;&#36807;-&#23450;&#3129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1&#31532;&#20843;&#20154;&#27665;&#21307;&#38498;\WORD\8.&#20044;&#40065;&#26408;&#40784;&#24066;&#31532;&#20843;&#20154;&#27665;&#21307;&#38498;2021&#24180;&#33258;&#27835;&#21306;&#22320;&#26041;&#25919;&#24220;&#26032;&#22686;&#19987;&#39033;&#20538;&#21048;&#39033;&#30446;&#30003;&#35831;&#21457;&#34892;&#24773;&#20917;&#34920;&#65288;&#31532;&#19968;&#2520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4&#20044;&#40065;&#26408;&#40784;&#20799;&#31461;&#21307;&#38498;&#65288;&#22478;&#21271;&#65289;&#24314;&#35774;&#39033;&#30446;\WORD\8.&#20044;&#40065;&#26408;&#40784;&#20799;&#31461;&#21307;&#38498;&#65288;&#22478;&#21271;&#65289;&#24314;&#35774;&#39033;&#30446;2021&#24180;&#33258;&#27835;&#21306;&#22320;&#26041;&#25919;&#24220;&#26032;&#22686;&#19987;&#39033;&#20538;&#21048;&#39033;&#30446;&#30003;&#35831;&#21457;&#34892;&#24773;&#20917;&#34920;&#65288;&#31532;&#19968;&#2520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5&#20044;&#40065;&#26408;&#40784;&#20799;&#31461;&#21307;&#38498;&#65288;&#22478;&#21271;&#65289;&#21307;&#30103;&#35774;&#22791;&#36141;&#32622;&#39033;&#30446;\WORD\8.2021&#24180;&#33258;&#27835;&#21306;&#22320;&#26041;&#25919;&#24220;&#26032;&#22686;&#19987;&#39033;&#20538;&#21048;&#39033;&#30446;&#30003;&#35831;&#21457;&#34892;&#24773;&#20917;&#34920;&#65288;&#31532;&#19968;&#25209;&#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6&#24188;&#25945;&#38598;&#22242;&#27827;&#39532;&#27849;&#26032;&#24314;&#24188;&#20799;&#22253;&#24314;&#35774;&#39033;&#30446;\&#24188;&#25945;&#38598;&#22242;&#27827;&#39532;&#27849;&#26032;&#24314;&#24188;&#20799;&#22253;&#24314;&#35774;&#39033;&#30446;&#19987;&#39033;&#20538;&#21048;&#30003;&#35831;&#36164;&#26009;&#65288;&#30005;&#23376;&#29256;&#65289;\&#27700;&#30952;&#27807;&#21306;&#27827;&#39532;&#27849;&#29255;&#21306;&#26032;&#24314;&#24188;&#20799;&#22253;&#24314;&#35774;&#39033;&#30446;-2021&#24180;&#33258;&#27835;&#21306;&#22320;&#26041;&#25919;&#24220;&#26032;&#22686;&#19987;&#39033;&#20538;&#21048;&#39033;&#30446;&#30003;&#35831;&#21457;&#34892;&#24773;&#20917;&#34920;&#65288;&#31532;&#19968;&#25209;&#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7&#20044;&#40065;&#26408;&#40784;&#25991;&#21270;&#20844;&#22253;&#24314;&#35774;&#39033;&#30446;\&#26032;word-&#20044;&#40065;&#26408;&#40784;&#25991;&#21270;&#20844;&#22253;&#24314;&#35774;&#39033;&#30446;2021&#26032;&#30086;&#22320;&#26041;&#25919;&#24220;&#19987;&#39033;&#20538;&#30003;&#35831;&#36164;&#26009;\8-&#20044;&#40065;&#26408;&#40784;&#25991;&#21270;&#20844;&#22253;&#24314;&#35774;&#39033;&#30446;2021&#24180;&#33258;&#27835;&#21306;&#22320;&#26041;&#25919;&#24220;&#26032;&#22686;&#19987;&#39033;&#20538;&#21048;&#39033;&#30446;&#30003;&#35831;&#21457;&#34892;&#24773;&#20917;&#34920;&#65288;&#31532;&#19968;&#25209;&#65289;%20%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8&#20044;&#40065;&#26408;&#40784;&#24066;&#29976;&#27849;&#22561;&#26032;&#27700;&#28304;&#22320;&#31532;&#20108;&#20928;&#27700;&#21378;&#26280;&#20027;&#22478;&#21306;&#25196;&#27700;&#24212;&#24613;&#20445;&#38556;&#24037;&#31243;\&#30005;&#23376;&#29256;\8.2021&#24180;&#33258;&#27835;&#21306;&#22320;&#26041;&#25919;&#24220;&#26032;&#22686;&#19987;&#39033;&#20538;&#21048;&#39033;&#30446;&#30003;&#35831;&#21457;&#34892;&#24773;&#20917;&#34920;&#65288;&#31532;&#19968;&#25209;&#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9&#20044;&#40065;&#26408;&#40784;&#27004;&#24196;&#23376;&#20379;&#27700;&#24037;&#31243;\&#30005;&#23376;&#29256;\8.2021&#24180;&#33258;&#27835;&#21306;&#22320;&#26041;&#25919;&#24220;&#26032;&#22686;&#19987;&#39033;&#20538;&#21048;&#39033;&#30446;&#30003;&#35831;&#21457;&#34892;&#24773;&#20917;&#34920;&#65288;&#31532;&#19968;&#25209;&#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20013;&#27431;&#29677;&#21015;&#20044;&#40065;&#26408;&#40784;&#38598;&#32467;&#20013;&#24515;&#22810;&#24335;&#32852;&#36816;&#38598;&#36135;&#21306;&#39033;&#30446;&#19968;&#26399;\&#30005;&#23376;&#29256;\8.2021&#24180;&#33258;&#27835;&#21306;&#22320;&#26041;&#25919;&#24220;&#26032;&#22686;&#19987;&#39033;&#20538;&#21048;&#39033;&#30446;&#30003;&#35831;&#21457;&#34892;&#24773;&#20917;&#34920;&#65288;&#31532;&#19968;&#2520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20013;&#27431;&#29677;&#21015;&#20044;&#40065;&#26408;&#40784;&#38598;&#32467;&#20013;&#24515;&#20919;&#38142;&#29289;&#27969;&#39033;&#30446;\&#30005;&#23376;&#29256;\8.2021&#24180;&#33258;&#27835;&#21306;&#22320;&#26041;&#25919;&#24220;&#26032;&#22686;&#19987;&#39033;&#20538;&#21048;&#39033;&#30446;&#30003;&#35831;&#21457;&#34892;&#24773;&#20917;&#34920;&#65288;&#31532;&#19968;&#2520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20044;&#40065;&#26408;&#40784;&#22269;&#38469;&#38470;&#28207;&#21306;&#21271;&#31449;&#22269;&#38469;&#21830;&#36152;&#29289;&#27969;&#22253;&#21306;&#8212;&#22269;&#38469;&#31918;&#27833;&#20132;&#26131;&#20013;&#24515;\&#30005;&#23376;&#29256;\8.2021&#24180;&#33258;&#27835;&#21306;&#22320;&#26041;&#25919;&#24220;&#26032;&#22686;&#19987;&#39033;&#20538;&#21048;&#39033;&#30446;&#30003;&#35831;&#21457;&#34892;&#24773;&#20917;&#34920;&#65288;&#31532;&#19968;&#2520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021&#24180;&#33258;&#27835;&#21306;&#22320;&#26041;&#25919;&#24220;&#26032;&#22686;&#19987;&#39033;&#20538;&#21048;&#39033;&#30446;&#30003;&#35831;&#21457;&#34892;&#24773;&#20917;&#34920;-&#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3&#21644;&#24179;&#21335;&#36335;&#19968;&#24055;&#31435;&#20307;&#20572;&#36710;&#32508;&#21512;&#20307;&#24314;&#35774;&#24037;&#31243;&#39033;&#30446;&#19987;&#39033;&#20538;&#21048;&#36164;&#26009;\word&#29256;&#21450;&#34920;&#26684;\8.2021&#24180;&#33258;&#27835;&#21306;&#22320;&#26041;&#25919;&#24220;&#26032;&#22686;&#19987;&#39033;&#20538;&#21048;&#39033;&#30446;&#30003;&#35831;&#21457;&#34892;&#24773;&#20917;&#34920;&#65288;&#31532;&#19968;&#25209;&#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19996;&#22823;&#26753;&#31185;&#25216;&#21019;&#26032;&#20135;&#19994;&#22253;&#21450;&#22522;&#30784;&#35774;&#26045;&#37197;&#22871;&#24314;&#35774;&#24037;&#31243;&#19987;&#39033;&#20538;&#21048;&#36164;&#26009;\&#30005;&#23376;word&#29256;&#21450;&#34920;&#26684;\8.2021&#24180;&#33258;&#27835;&#21306;&#22320;&#26041;&#25919;&#24220;&#26032;&#22686;&#19987;&#39033;&#20538;&#21048;&#39033;&#30446;&#30003;&#35831;&#21457;&#34892;&#24773;&#20917;&#34920;&#65288;&#31532;&#19968;&#25209;&#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5&#20044;&#40065;&#26408;&#40784;&#24066;&#27801;&#20381;&#24052;&#20811;&#21306;8&#24231;&#20844;&#20849;&#31435;&#20307;&#20572;&#36710;&#24211;\&#20044;&#40065;&#26408;&#40784;&#24066;&#27801;&#20381;&#24052;&#20811;&#21306;8&#24231;&#20844;&#20849;&#31435;&#20307;&#20572;&#36710;&#24211;&#39033;&#30446;&#21457;&#20538;&#36164;&#26009;-&#30005;&#23376;&#29256;\8.2021&#24180;&#33258;&#27835;&#21306;&#22320;&#26041;&#25919;&#24220;&#26032;&#22686;&#19987;&#39033;&#20538;&#21048;&#39033;&#30446;&#30003;&#35831;&#21457;&#34892;&#24773;&#20917;&#34920;&#65288;&#31532;&#19968;&#2520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6&#39640;&#26032;&#21306;&#65288;&#26032;&#24066;&#21306;&#65289;&#20154;&#27665;&#21307;&#38498;&#24314;&#35774;&#39033;&#30446;&#30003;&#35831;&#21457;&#34892;&#36164;&#26009;&#20934;&#22791;&#28165;&#21333;\Word\8.&#39640;&#26032;&#21306;&#65288;&#26032;&#24066;&#21306;&#65289;&#20154;&#27665;&#21307;&#38498;&#24314;&#35774;&#39033;&#30446;&#30003;&#35831;&#21457;&#34892;&#24773;&#20917;&#34920;&#65288;&#31532;&#19968;&#25209;&#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7&#27700;&#30952;&#27807;&#21306;&#20154;&#27665;&#21307;&#38498;&#24212;&#24613;&#21307;&#30103;&#12289;&#20256;&#26579;&#30149;&#30149;&#21306;&#22522;&#30784;&#35774;&#26045;&#12289;&#35774;&#22791;&#35774;&#26045;&#25913;&#36896;&#39033;&#30446;\word&#29256;\8.&#27700;&#30952;&#27807;&#21306;&#20154;&#27665;&#21307;&#38498;&#24212;&#24613;&#21307;&#30103;&#12289;&#20256;&#26579;&#30149;&#30149;&#21306;&#22522;&#30784;&#35774;&#26045;&#12289;&#35774;&#22791;&#35774;&#26045;&#25913;&#36896;&#39033;&#30446;-&#26032;&#22686;&#19987;&#39033;&#20538;&#21048;&#39033;&#30446;&#30003;&#35831;&#21457;&#34892;&#24773;&#20917;&#34920;&#65288;&#31532;&#19968;&#25209;&#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8&#20044;&#40065;&#26408;&#40784;&#24066;&#36798;&#22338;&#22478;&#21306;&#30416;&#28246;&#29255;&#21306;&#27745;&#27700;&#25910;&#38598;&#31649;&#32593;&#24037;&#31243;\Word\8.&#20044;&#40065;&#26408;&#40784;&#24066;&#36798;&#22338;&#22478;&#21306;&#30416;&#28246;&#29255;&#21306;&#27745;&#27700;&#25910;&#38598;&#31649;&#32593;&#24037;&#31243;&#39033;&#30446;&#30003;&#35831;&#21457;&#34892;&#24773;&#20917;&#34920;&#65288;&#31532;&#19968;&#25209;&#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0&#20044;&#40065;&#26408;&#40784;&#24066;&#31859;&#19996;&#21306;&#20379;&#27700;&#31649;&#32593;&#21450;&#37197;&#22871;&#35774;&#26045;&#23436;&#21892;&#24037;&#31243;&#39033;&#30446;\&#20044;&#40065;&#26408;&#40784;&#24066;&#31859;&#19996;&#21306;&#20379;&#27700;&#31649;&#32593;&#21450;&#37197;&#22871;&#35774;&#26045;&#23436;&#21892;&#24037;&#31243;&#39033;&#30446;&#65288;WORD&#29256;)\8.2021&#24180;&#33258;&#27835;&#21306;&#22320;&#26041;&#25919;&#24220;&#26032;&#22686;&#19987;&#39033;&#20538;&#21048;&#39033;&#30446;&#30003;&#35831;&#21457;&#34892;&#24773;&#20917;&#34920;&#65288;&#31532;&#19968;&#25209;&#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1&#20044;&#40065;&#26408;&#40784;&#24066;&#31532;&#20843;&#24188;&#20799;&#22253;&#24314;&#35774;&#39033;&#30446;\&#20044;&#40065;&#26408;&#40784;&#24066;&#31532;&#20843;&#24188;&#20799;&#22253;&#24314;&#35774;&#39033;&#30446;&#25919;&#24220;&#19987;&#39033;&#20538;&#21048;&#36164;&#37329;&#30003;&#35831;WORD\8.2021&#24180;&#33258;&#27835;&#21306;&#22320;&#26041;&#25919;&#24220;&#26032;&#22686;&#19987;&#39033;&#20538;&#21048;&#39033;&#30446;&#30003;&#35831;&#21457;&#34892;&#24773;&#20917;&#34920;&#20843;&#24188;&#65288;&#31532;&#19968;&#25209;&#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5&#20044;&#40065;&#26408;&#40784;&#32463;&#27982;&#25216;&#26415;&#24320;&#21457;&#21306;&#65288;&#22836;&#23663;&#27827;&#21306;&#65289;&#37329;&#34701;&#22478;&#32508;&#21512;&#31435;&#20307;&#26234;&#33021;&#20572;&#36710;&#24211;&#24314;&#35774;&#39033;&#30446;\&#30005;&#23376;&#29256;\&#20044;&#40065;&#26408;&#40784;&#32463;&#27982;&#25216;&#26415;&#24320;&#21457;&#21306;&#65288;&#22836;&#23663;&#27827;&#21306;&#65289;&#37329;&#34701;&#22478;&#32508;&#21512;&#31435;&#20307;&#26234;&#33021;&#20572;&#36710;&#24211;&#24314;&#35774;&#39033;&#30446;&#39033;&#30446;-&#39033;&#30446;&#30003;&#35831;&#21457;&#34892;&#24773;&#20917;&#34920;&#65288;&#31532;&#19968;&#25209;&#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9992;&#25143;&#30446;&#24405;\Desktop\4.12\&#32463;&#24320;&#21306;&#65288;&#22836;&#21306;&#65289;5&#26376;&#26032;&#22686;&#20538;&#21048;&#30003;&#35831;&#21457;&#34892;&#24773;&#2091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0044;&#40065;&#26408;&#40784;&#29983;&#27963;&#22403;&#22334;&#20998;&#31867;&#36716;&#36816;&#22788;&#32622;&#39033;&#30446;&#65288;&#23457;&#26680;&#36890;&#36807;&#65289;\&#30005;&#23376;&#29256;\8.2021&#24180;&#33258;&#27835;&#21306;&#22320;&#26041;&#25919;&#24220;&#26032;&#22686;&#19987;&#39033;&#20538;&#21048;&#39033;&#30446;-&#30003;&#35831;&#21457;&#34892;&#24773;&#20917;&#34920;&#65288;&#31532;&#19968;&#25209;&#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7&#30333;&#40479;&#28246;&#20020;&#28207;&#24037;&#19994;&#22253;&#39033;&#30446;\WORD\&#30333;&#40479;&#28246;&#20020;&#28207;&#24037;&#19994;&#22253;&#39033;&#30446;-&#30003;&#35831;&#21457;&#34892;&#24773;&#20917;&#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zhaoying_uq\Desktop\&#22320;&#26041;&#20538;\2021&#24180;&#31532;&#19968;&#25209;&#26032;&#22686;&#20538;&#21048;&#30003;&#35831;&#21457;&#34892;&#36164;&#26009;&#20934;&#22791;&#28165;&#21333;\4"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8&#19997;&#32504;&#20043;&#36335;&#32463;&#27982;&#24102;&#26032;&#30086;&#22269;&#38469;&#32442;&#32455;&#21697;&#26381;&#35013;&#22253;&#21306;&#26381;&#21153;&#20013;&#24515;\&#30005;&#23376;&#29256;\&#19997;&#32504;&#20043;&#36335;&#32463;&#27982;&#24102;&#26032;&#30086;&#22269;&#38469;&#32442;&#32455;&#21697;&#26381;&#35013;&#22253;&#21306;&#26381;&#21153;&#20013;&#24515;&#39033;&#30446;-&#30003;&#35831;&#21457;&#34892;&#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9&#20044;&#40065;&#26408;&#40784;&#22269;&#38469;&#32442;&#32455;&#21697;&#26381;&#35013;&#21830;&#36152;&#20013;&#24515;&#37197;&#22871;&#26234;&#33021;&#20179;&#20648;&#39033;&#30446;\&#30005;&#23376;&#29256;\&#20044;&#40065;&#26408;&#40784;&#22269;&#38469;&#32442;&#32455;&#21697;&#26381;&#35013;&#21830;&#36152;&#20013;&#24515;&#37197;&#22871;&#26234;&#33021;&#20179;&#20648;&#39033;&#30446;-&#30003;&#35831;&#21457;&#34892;&#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704;&#23494;\2021&#24180;&#33258;&#27835;&#21306;&#22320;&#26041;&#25919;&#24220;&#26032;&#22686;&#19987;&#39033;&#20538;&#21048;&#39033;&#30446;&#30003;&#35831;&#21457;&#34892;&#24773;&#20917;&#34920;&#65288;&#31532;&#19968;&#25209;&#21704;&#23494;&#24066;&#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6124;&#21513;\20210421-2021&#24180;&#26124;&#21513;&#24030;&#22320;&#26041;&#25919;&#24220;&#26032;&#22686;&#19987;&#39033;&#20538;&#21048;&#39033;&#30446;&#30003;&#35831;&#21457;&#34892;&#24773;&#20917;&#34920;&#65288;&#31532;&#19968;&#25209;&#31532;&#19968;&#26399;&#19978;&#25253;&#33258;&#27835;&#21306;&#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338;&#24030;\&#21338;&#24030;2021&#24180;&#33258;&#27835;&#21306;&#22320;&#26041;&#25919;&#24220;&#26032;&#22686;&#19987;&#39033;&#20538;&#21048;&#39033;&#30446;&#30003;&#35831;&#21457;&#34892;&#24773;&#20917;&#34920;&#65288;&#31532;&#19968;&#25209;&#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2021&#24180;&#33258;&#27835;&#21306;&#22320;&#26041;&#25919;&#24220;&#26032;&#22686;&#19987;&#39033;&#20538;&#21048;&#39033;&#30446;&#30003;&#35831;&#21457;&#34892;&#24773;&#20917;&#34920;&#65288;&#31532;&#19968;&#25209;&#65289;&#24052;&#2403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3561;&#29313;&#21439;\2021&#24180;&#33258;&#27835;&#21306;&#22320;&#26041;&#25919;&#24220;&#26032;&#22686;&#19987;&#39033;&#20538;&#21048;&#39033;&#30446;&#30003;&#35831;&#21457;&#34892;&#24773;&#20917;&#34920;&#65288;&#31532;&#19968;&#25209;&#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021&#24180;&#33258;&#27835;&#21306;&#22320;&#26041;&#25919;&#24220;&#26032;&#22686;&#19987;&#39033;&#20538;&#21048;&#39033;&#30446;&#30003;&#35831;&#21457;&#34892;&#24773;&#20917;&#34920;&#65288;&#31532;&#19968;&#25209;&#65289;qiemoxi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dmin\Desktop\&#38468;&#20214;2&#65306;2021&#24180;&#26032;&#22686;&#22320;&#26041;&#25919;&#24220;&#19987;&#39033;&#20538;&#21048;&#38656;&#27714;&#24773;&#20917;&#20998;&#39046;&#22495;&#27719;&#24635;&#349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sers\Administrator\Desktop\2021&#24180;&#33258;&#27835;&#21306;&#22320;&#26041;&#25919;&#24220;&#26032;&#22686;&#19987;&#39033;&#20538;&#21048;&#39033;&#30446;&#30003;&#35831;&#21457;&#34892;&#24773;&#20917;&#34920;&#65288;&#31532;&#19968;&#25209;)&#21338;&#28246;&#2143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8463;&#20811;&#33487;\&#38463;&#20811;&#33487;&#22320;&#21306;2021&#24180;&#33258;&#27835;&#21306;&#22320;&#26041;&#25919;&#24220;&#26032;&#22686;&#19987;&#39033;&#20538;&#21048;&#39033;&#30446;&#30003;&#35831;&#21457;&#34892;&#24773;&#20917;&#34920;&#65288;&#31532;&#19968;&#25209;&#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4030;\2021&#24180;&#33258;&#27835;&#21306;&#22320;&#26041;&#25919;&#24220;&#26032;&#22686;&#19987;&#39033;&#20538;&#21048;&#39033;&#30446;&#30003;&#35831;&#21457;&#34892;&#24773;&#20917;&#34920;&#65288;&#31532;&#19968;&#25209;&#65289;-&#20811;&#24030;&#27719;&#2463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4030;\&#23450;\2021&#24180;&#33258;&#27835;&#21306;&#22320;&#26041;&#25919;&#24220;&#26032;&#22686;&#19987;&#39033;&#20538;&#21048;&#39033;&#30446;&#30003;&#35831;&#21457;&#34892;&#24773;&#20917;&#34920;&#65288;&#31532;&#19968;&#25209;&#65289;-&#20811;&#24030;&#27719;&#24635;%20-%20&#21103;&#2641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644;&#30000;\&#21644;&#30000;&#22320;&#21306;2021&#24180;&#33258;&#27835;&#21306;&#22320;&#26041;&#25919;&#24220;&#26032;&#22686;&#19987;&#39033;&#20538;&#21048;&#39033;&#30446;&#30003;&#35831;&#21457;&#34892;&#24773;&#20917;&#349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612;&#22478;\2021&#24180;&#33258;&#27835;&#21306;&#22320;&#26041;&#25919;&#24220;&#26032;&#22686;&#19987;&#39033;&#20538;&#21048;&#39033;&#30446;&#30003;&#35831;&#21457;&#34892;&#24773;&#20917;&#34920;&#65288;&#31532;&#19968;&#25209;&#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ministrator\Desktop\2021&#24180;&#31532;&#19968;&#25209;&#26032;&#22686;&#20538;&#21048;&#30003;&#35831;&#21457;&#34892;&#36164;&#26009;\2021&#24180;&#33258;&#27835;&#21306;&#22320;&#26041;&#25919;&#24220;&#26032;&#22686;&#19987;&#39033;&#20538;&#21048;&#39033;&#30446;&#30003;&#35831;&#21457;&#34892;&#24773;&#20917;&#34920;&#65288;&#31532;&#19968;&#25209;&#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Program%20Files\feiq\AutoRecv%20Files\&#28373;&#36234;(0025AB9D3535)\2.18&#25253;&#36130;&#25919;&#21381;\&#38468;&#20214;3&#65306;2021&#24180;&#22320;&#26041;&#25919;&#24220;&#26032;&#22686;&#19987;&#39033;&#20538;&#21048;&#38656;&#27714;&#34920;&#65288;2.18-&#23450;&#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01-&#38463;&#21202;&#27888;&#24066;2021&#24180;&#22320;&#26041;&#25919;&#24220;&#26032;&#22686;&#19987;&#39033;&#20538;&#21048;&#39033;&#30446;&#30003;&#35831;&#21457;&#34892;&#24773;&#20917;&#34920;&#65288;&#31532;&#19968;&#25209;&#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21&#24067;&#23572;&#27941;&#21439;%202021&#24180;&#33258;&#27835;&#21306;&#22320;&#26041;&#25919;&#24220;&#26032;&#22686;&#19987;&#39033;&#20538;&#21048;&#39033;&#30446;&#30003;&#35831;&#21457;&#34892;&#24773;&#20917;&#34920;&#65288;&#31532;&#19968;&#2520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5&#20020;&#31354;&#65288;&#20498;&#25968;&#31532;&#20108;&#29256;&#65289;\&#20020;&#31354;&#38598;&#22242;\Word\5.&#39033;&#30446;&#30003;&#35831;&#21457;&#34892;&#24773;&#20917;&#3492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sers\Administrator\AppData\Local\Temp\360zip$Temp\360$0\&#21704;&#24052;&#27827;&#21439;2021&#24180;&#33258;&#27835;&#21306;&#22320;&#26041;&#25919;&#24220;&#26032;&#22686;&#19987;&#39033;&#20538;&#21048;&#39033;&#30446;&#30003;&#35831;&#21457;&#34892;&#24773;&#20917;&#34920;&#65288;&#31532;&#19968;&#25209;&#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Users\Administrator\AppData\Local\Temp\360zip$Temp\360$0\4-12-&#21513;&#26408;&#20035;&#21439;-2021&#24180;&#33258;&#27835;&#21306;&#22320;&#26041;&#25919;&#24220;&#26032;&#22686;&#19987;&#39033;&#20538;&#21048;&#39033;&#30446;&#30003;&#35831;&#21457;&#34892;&#24773;&#20917;&#34920;&#65288;&#31532;&#19968;&#25209;&#65289;%20-%20&#21103;&#2641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25&#38738;&#27827;&#21439;2021&#24180;&#33258;&#27835;&#21306;&#22320;&#26041;&#25919;&#24220;&#26032;&#22686;&#19987;&#39033;&#20538;&#21048;&#39033;&#30446;&#30003;&#35831;&#21457;&#34892;&#24773;&#20917;&#34920;&#65288;&#31532;&#19968;&#25209;&#65289;-3.28&#19977;&#36873;.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02-&#20538;&#21048;&#38656;&#27714;\2021&#24180;&#38656;&#27714;\&#26032;&#22686;\20210202&#34917;&#20805;&#19987;&#39033;&#65288;&#36164;&#26412;&#37329;&#65289;\&#21508;&#22320;&#19978;&#25253;\2021&#24180;&#22320;&#26041;&#25919;&#24220;&#34917;&#20805;&#26032;&#22686;&#19987;&#39033;&#20538;&#21048;&#38656;&#27714;&#34920;-&#38463;&#21202;&#27888;&#22320;&#21306;2.7&#25253;&#36130;&#25919;&#21381;&#65288;&#32463;&#19982;&#21457;&#25913;&#22996;&#23545;&#25509;4&#20010;&#24314;&#35774;&#39033;&#30446;&#20869;&#23481;&#19981;&#19968;&#33268;&#36827;&#34892;&#35843;&#2597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2&#29976;&#27849;&#22561;&#22825;&#38134;&#32442;&#32455;&#22253;&#37197;&#22871;&#36335;&#32593;&#24314;&#35774;&#39033;&#30446;\&#30005;&#23376;&#29256;\8.2021&#24180;&#33258;&#27835;&#21306;&#22320;&#26041;&#25919;&#24220;&#26032;&#22686;&#19987;&#39033;&#20538;&#21048;&#39033;&#30446;&#30003;&#35831;&#21457;&#34892;&#24773;&#20917;&#34920;&#65288;&#31532;&#19968;&#25209;&#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5289;&#29595;&#20381;\2021&#24180;&#20811;&#25289;&#29595;&#20381;&#24066;&#22320;&#26041;&#25919;&#24220;&#26032;&#22686;&#19987;&#39033;&#20538;&#21048;&#39033;&#30446;&#30003;&#35831;&#21457;&#34892;&#24773;&#20917;&#34920;&#65288;&#31532;&#19968;&#25209;&#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021&#24180;&#33258;&#27835;&#21306;&#22320;&#26041;&#25919;&#24220;&#26032;&#22686;&#19987;&#39033;&#20538;&#21048;&#39033;&#30446;&#30003;&#35831;&#21457;&#34892;&#24773;&#20917;&#34920;&#65288;&#31532;&#19968;&#25209;&#65289;&#28937;&#32774;&#2143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1644;&#38745;&#21439;\2021&#24180;&#33258;&#27835;&#21306;&#22320;&#26041;&#25919;&#24220;&#26032;&#22686;&#19987;&#39033;&#20538;&#21048;&#39033;&#30446;&#30003;&#35831;&#21457;&#34892;&#24773;&#20917;&#34920;&#65288;&#31532;&#19968;&#25209;&#65289;%20&#21644;&#38745;&#2143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888;&#20160;\&#21888;&#20160;&#22320;&#21306;5&#26376;20&#26085;&#19987;&#39033;&#20538;&#21048;&#39033;&#30446;.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234;&#29313;\&#20234;&#29313;&#24030;&#65293;2021&#24180;&#33258;&#27835;&#21306;&#22320;&#26041;&#25919;&#24220;&#26032;&#22686;&#19987;&#39033;&#20538;&#21048;&#39033;&#30446;&#30003;&#35831;&#21457;&#34892;&#24773;&#20917;&#34920;&#65288;&#31532;&#19968;&#2520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6&#20044;&#40065;&#26408;&#40784;&#20934;&#19996;&#20135;&#19994;&#22253;&#21306;&#24320;&#21457;&#39033;&#30446;&#65288;&#19968;&#26399;&#65289;&#65288;&#26368;&#32456;&#29256;&#65289;\Word\8.&#20044;&#40065;&#26408;&#40784;&#20934;&#19996;&#20135;&#19994;&#22253;&#21306;&#24320;&#21457;&#39033;&#30446;&#65288;&#19968;&#26399;&#65289;-&#30003;&#35831;&#21457;&#34892;&#24773;&#20917;&#34920;&#65288;&#31532;&#19968;&#25209;&#6528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Users\Administrator\AppData\Local\Temp\360zip$Temp\360$2\2021&#24180;&#33258;&#27835;&#21306;&#22320;&#26041;&#25919;&#24220;&#26032;&#22686;&#19987;&#39033;&#20538;&#21048;&#39033;&#30446;&#30003;&#35831;&#21457;&#34892;&#24773;&#20917;&#34920;&#23500;&#34164;&#65288;&#31532;&#19968;&#25209;&#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8&#20044;&#40065;&#26408;&#40784;&#24066;&#36798;&#22338;&#22478;&#21306;&#30416;&#28246;&#29255;&#21306;&#27745;&#27700;&#25910;&#38598;&#31649;&#32593;&#24037;&#31243;\Word\&#29616;&#37329;&#27969;&#39044;&#27979;&#34920;-&#20044;&#40065;&#26408;&#40784;&#24066;&#36798;&#22338;&#22478;&#21306;&#30416;&#28246;&#29255;&#21306;&#27745;&#27700;&#25910;&#38598;&#31649;&#32593;&#24037;&#31243;&#39033;&#30446;-1000&#19975;.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20044;&#40065;&#26408;&#40784;&#29983;&#27963;&#22403;&#22334;&#20998;&#31867;&#36716;&#36816;&#22788;&#32622;&#39033;&#30446;&#65288;&#23457;&#26680;&#36890;&#36807;&#65289;\&#30005;&#23376;&#29256;\8.2021&#24180;&#33258;&#27835;&#21306;&#22320;&#26041;&#25919;&#24220;&#26032;&#22686;&#19987;&#39033;&#20538;&#21048;&#39033;&#30446;-&#30003;&#35831;&#21457;&#34892;&#24773;&#20917;&#34920;&#65288;&#31532;&#19968;&#25209;&#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5&#20020;&#31354;&#65288;&#20498;&#25968;&#31532;&#20108;&#29256;&#65289;\&#20020;&#31354;&#38598;&#22242;\Word\5.&#39033;&#30446;&#30003;&#35831;&#21457;&#34892;&#24773;&#20917;&#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6&#20044;&#40065;&#26408;&#40784;&#20934;&#19996;&#20135;&#19994;&#22253;&#21306;&#24320;&#21457;&#39033;&#30446;&#65288;&#19968;&#26399;&#65289;&#65288;&#26368;&#32456;&#29256;&#65289;\Word\8.&#20044;&#40065;&#26408;&#40784;&#20934;&#19996;&#20135;&#19994;&#22253;&#21306;&#24320;&#21457;&#39033;&#30446;&#65288;&#19968;&#26399;&#65289;-&#30003;&#35831;&#21457;&#34892;&#24773;&#20917;&#34920;&#65288;&#31532;&#19968;&#25209;&#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7&#20044;&#40065;&#26408;&#40784;&#20934;&#19996;&#20135;&#19994;&#22253;&#21306;&#24320;&#21457;&#39033;&#30446;&#65288;&#20108;&#26399;&#65289;&#65288;&#26368;&#32456;&#29256;&#65289;\Word\8.2021&#24180;&#33258;&#27835;&#21306;&#22320;&#26041;&#25919;&#24220;&#26032;&#22686;&#19987;&#39033;&#20538;&#21048;&#39033;&#30446;&#30003;&#35831;&#21457;&#34892;&#24773;&#20917;&#34920;&#65288;&#31532;&#19968;&#25209;&#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9&#26149;&#21644;&#38597;&#33489;&#20844;&#31199;&#25151;&#65288;&#21407;&#21313;&#20108;&#20116;&#35268;&#21010;&#24265;&#31199;&#25151;&#65289;&#20108;&#26399;&#39033;&#30446;&#21450;&#37197;&#22871;&#35774;&#26045;&#65288;&#26368;&#32456;&#29256;&#65289;\&#19978;&#25253;&#36164;&#26009;\word\8.&#26149;&#21644;&#38597;&#33489;&#20844;&#31199;&#25151;&#65288;&#21407;&#21313;&#20108;&#20116;&#35268;&#21010;&#24265;&#31199;&#25151;&#65289;&#20108;&#26399;&#39033;&#30446;&#21450;&#37197;&#22871;&#35774;&#26045;-&#26032;&#22686;&#19987;&#39033;&#20538;&#21048;&#39033;&#30446;&#30003;&#35831;&#21457;&#34892;&#24773;&#20917;&#34920;&#65288;&#31532;&#19968;&#25209;&#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1&#31532;&#20843;&#20154;&#27665;&#21307;&#38498;\WORD\8.&#20044;&#40065;&#26408;&#40784;&#24066;&#31532;&#20843;&#20154;&#27665;&#21307;&#38498;2021&#24180;&#33258;&#27835;&#21306;&#22320;&#26041;&#25919;&#24220;&#26032;&#22686;&#19987;&#39033;&#20538;&#21048;&#39033;&#30446;&#30003;&#35831;&#21457;&#34892;&#24773;&#20917;&#34920;&#65288;&#31532;&#19968;&#25209;&#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4&#20044;&#40065;&#26408;&#40784;&#20799;&#31461;&#21307;&#38498;&#65288;&#22478;&#21271;&#65289;&#24314;&#35774;&#39033;&#30446;\WORD\8.&#20044;&#40065;&#26408;&#40784;&#20799;&#31461;&#21307;&#38498;&#65288;&#22478;&#21271;&#65289;&#24314;&#35774;&#39033;&#30446;2021&#24180;&#33258;&#27835;&#21306;&#22320;&#26041;&#25919;&#24220;&#26032;&#22686;&#19987;&#39033;&#20538;&#21048;&#39033;&#30446;&#30003;&#35831;&#21457;&#34892;&#24773;&#20917;&#34920;&#65288;&#31532;&#19968;&#25209;&#65289;.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5&#20044;&#40065;&#26408;&#40784;&#20799;&#31461;&#21307;&#38498;&#65288;&#22478;&#21271;&#65289;&#21307;&#30103;&#35774;&#22791;&#36141;&#32622;&#39033;&#30446;\WORD\8.2021&#24180;&#33258;&#27835;&#21306;&#22320;&#26041;&#25919;&#24220;&#26032;&#22686;&#19987;&#39033;&#20538;&#21048;&#39033;&#30446;&#30003;&#35831;&#21457;&#34892;&#24773;&#20917;&#34920;&#65288;&#31532;&#19968;&#2520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7&#20044;&#40065;&#26408;&#40784;&#20934;&#19996;&#20135;&#19994;&#22253;&#21306;&#24320;&#21457;&#39033;&#30446;&#65288;&#20108;&#26399;&#65289;&#65288;&#26368;&#32456;&#29256;&#65289;\Word\8.2021&#24180;&#33258;&#27835;&#21306;&#22320;&#26041;&#25919;&#24220;&#26032;&#22686;&#19987;&#39033;&#20538;&#21048;&#39033;&#30446;&#30003;&#35831;&#21457;&#34892;&#24773;&#20917;&#34920;&#65288;&#31532;&#19968;&#25209;&#65289;.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8&#20044;&#40065;&#26408;&#40784;&#24066;&#29976;&#27849;&#22561;&#26032;&#27700;&#28304;&#22320;&#31532;&#20108;&#20928;&#27700;&#21378;&#26280;&#20027;&#22478;&#21306;&#25196;&#27700;&#24212;&#24613;&#20445;&#38556;&#24037;&#31243;\&#30005;&#23376;&#29256;\8.2021&#24180;&#33258;&#27835;&#21306;&#22320;&#26041;&#25919;&#24220;&#26032;&#22686;&#19987;&#39033;&#20538;&#21048;&#39033;&#30446;&#30003;&#35831;&#21457;&#34892;&#24773;&#20917;&#34920;&#65288;&#31532;&#19968;&#25209;&#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9&#20044;&#40065;&#26408;&#40784;&#27004;&#24196;&#23376;&#20379;&#27700;&#24037;&#31243;\&#30005;&#23376;&#29256;\8.2021&#24180;&#33258;&#27835;&#21306;&#22320;&#26041;&#25919;&#24220;&#26032;&#22686;&#19987;&#39033;&#20538;&#21048;&#39033;&#30446;&#30003;&#35831;&#21457;&#34892;&#24773;&#20917;&#34920;&#65288;&#31532;&#19968;&#25209;&#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0&#20013;&#27431;&#29677;&#21015;&#20044;&#40065;&#26408;&#40784;&#38598;&#32467;&#20013;&#24515;&#22810;&#24335;&#32852;&#36816;&#38598;&#36135;&#21306;&#39033;&#30446;&#19968;&#26399;\&#30005;&#23376;&#29256;\8.2021&#24180;&#33258;&#27835;&#21306;&#22320;&#26041;&#25919;&#24220;&#26032;&#22686;&#19987;&#39033;&#20538;&#21048;&#39033;&#30446;&#30003;&#35831;&#21457;&#34892;&#24773;&#20917;&#34920;&#65288;&#31532;&#19968;&#25209;&#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1&#20013;&#27431;&#29677;&#21015;&#20044;&#40065;&#26408;&#40784;&#38598;&#32467;&#20013;&#24515;&#20919;&#38142;&#29289;&#27969;&#39033;&#30446;\&#30005;&#23376;&#29256;\8.2021&#24180;&#33258;&#27835;&#21306;&#22320;&#26041;&#25919;&#24220;&#26032;&#22686;&#19987;&#39033;&#20538;&#21048;&#39033;&#30446;&#30003;&#35831;&#21457;&#34892;&#24773;&#20917;&#34920;&#65288;&#31532;&#19968;&#25209;&#65289;.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2&#20044;&#40065;&#26408;&#40784;&#22269;&#38469;&#38470;&#28207;&#21306;&#21271;&#31449;&#22269;&#38469;&#21830;&#36152;&#29289;&#27969;&#22253;&#21306;&#8212;&#22269;&#38469;&#31918;&#27833;&#20132;&#26131;&#20013;&#24515;\&#30005;&#23376;&#29256;\8.2021&#24180;&#33258;&#27835;&#21306;&#22320;&#26041;&#25919;&#24220;&#26032;&#22686;&#19987;&#39033;&#20538;&#21048;&#39033;&#30446;&#30003;&#35831;&#21457;&#34892;&#24773;&#20917;&#34920;&#65288;&#31532;&#19968;&#25209;&#65289;.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3&#21644;&#24179;&#21335;&#36335;&#19968;&#24055;&#31435;&#20307;&#20572;&#36710;&#32508;&#21512;&#20307;&#24314;&#35774;&#24037;&#31243;&#39033;&#30446;&#19987;&#39033;&#20538;&#21048;&#36164;&#26009;\word&#29256;&#21450;&#34920;&#26684;\8.2021&#24180;&#33258;&#27835;&#21306;&#22320;&#26041;&#25919;&#24220;&#26032;&#22686;&#19987;&#39033;&#20538;&#21048;&#39033;&#30446;&#30003;&#35831;&#21457;&#34892;&#24773;&#20917;&#34920;&#65288;&#31532;&#19968;&#25209;&#6528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4&#19996;&#22823;&#26753;&#31185;&#25216;&#21019;&#26032;&#20135;&#19994;&#22253;&#21450;&#22522;&#30784;&#35774;&#26045;&#37197;&#22871;&#24314;&#35774;&#24037;&#31243;&#19987;&#39033;&#20538;&#21048;&#36164;&#26009;\&#30005;&#23376;word&#29256;&#21450;&#34920;&#26684;\8.2021&#24180;&#33258;&#27835;&#21306;&#22320;&#26041;&#25919;&#24220;&#26032;&#22686;&#19987;&#39033;&#20538;&#21048;&#39033;&#30446;&#30003;&#35831;&#21457;&#34892;&#24773;&#20917;&#34920;&#65288;&#31532;&#19968;&#25209;&#65289;.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5&#20044;&#40065;&#26408;&#40784;&#24066;&#27801;&#20381;&#24052;&#20811;&#21306;8&#24231;&#20844;&#20849;&#31435;&#20307;&#20572;&#36710;&#24211;\&#20044;&#40065;&#26408;&#40784;&#24066;&#27801;&#20381;&#24052;&#20811;&#21306;8&#24231;&#20844;&#20849;&#31435;&#20307;&#20572;&#36710;&#24211;&#39033;&#30446;&#21457;&#20538;&#36164;&#26009;-&#30005;&#23376;&#29256;\8.2021&#24180;&#33258;&#27835;&#21306;&#22320;&#26041;&#25919;&#24220;&#26032;&#22686;&#19987;&#39033;&#20538;&#21048;&#39033;&#30446;&#30003;&#35831;&#21457;&#34892;&#24773;&#20917;&#34920;&#65288;&#31532;&#19968;&#25209;&#6528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6&#39640;&#26032;&#21306;&#65288;&#26032;&#24066;&#21306;&#65289;&#20154;&#27665;&#21307;&#38498;&#24314;&#35774;&#39033;&#30446;&#30003;&#35831;&#21457;&#34892;&#36164;&#26009;&#20934;&#22791;&#28165;&#21333;\Word\8.&#39640;&#26032;&#21306;&#65288;&#26032;&#24066;&#21306;&#65289;&#20154;&#27665;&#21307;&#38498;&#24314;&#35774;&#39033;&#30446;&#30003;&#35831;&#21457;&#34892;&#24773;&#20917;&#34920;&#65288;&#31532;&#19968;&#25209;&#65289;.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7&#27700;&#30952;&#27807;&#21306;&#20154;&#27665;&#21307;&#38498;&#24212;&#24613;&#21307;&#30103;&#12289;&#20256;&#26579;&#30149;&#30149;&#21306;&#22522;&#30784;&#35774;&#26045;&#12289;&#35774;&#22791;&#35774;&#26045;&#25913;&#36896;&#39033;&#30446;\word&#29256;\8.&#27700;&#30952;&#27807;&#21306;&#20154;&#27665;&#21307;&#38498;&#24212;&#24613;&#21307;&#30103;&#12289;&#20256;&#26579;&#30149;&#30149;&#21306;&#22522;&#30784;&#35774;&#26045;&#12289;&#35774;&#22791;&#35774;&#26045;&#25913;&#36896;&#39033;&#30446;-&#26032;&#22686;&#19987;&#39033;&#20538;&#21048;&#39033;&#30446;&#30003;&#35831;&#21457;&#34892;&#24773;&#20917;&#34920;&#65288;&#31532;&#19968;&#2520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32508;&#21512;&#21150;\Desktop\&#22320;&#26041;&#20538;&#21153;-&#35774;&#22791;\&#39317;&#22253;&#34920;2&#65288;&#26368;&#32456;&#29256;&#65289;&#34920;1%20&#34920;3%20&#21442;&#29031;&#20320;&#20204;&#25552;&#20379;&#3034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8&#20044;&#40065;&#26408;&#40784;&#24066;&#36798;&#22338;&#22478;&#21306;&#30416;&#28246;&#29255;&#21306;&#27745;&#27700;&#25910;&#38598;&#31649;&#32593;&#24037;&#31243;\Word\8.&#20044;&#40065;&#26408;&#40784;&#24066;&#36798;&#22338;&#22478;&#21306;&#30416;&#28246;&#29255;&#21306;&#27745;&#27700;&#25910;&#38598;&#31649;&#32593;&#24037;&#31243;&#39033;&#30446;&#30003;&#35831;&#21457;&#34892;&#24773;&#20917;&#34920;&#65288;&#31532;&#19968;&#25209;&#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0&#20044;&#40065;&#26408;&#40784;&#24066;&#31859;&#19996;&#21306;&#20379;&#27700;&#31649;&#32593;&#21450;&#37197;&#22871;&#35774;&#26045;&#23436;&#21892;&#24037;&#31243;&#39033;&#30446;\&#20044;&#40065;&#26408;&#40784;&#24066;&#31859;&#19996;&#21306;&#20379;&#27700;&#31649;&#32593;&#21450;&#37197;&#22871;&#35774;&#26045;&#23436;&#21892;&#24037;&#31243;&#39033;&#30446;&#65288;WORD&#29256;)\8.2021&#24180;&#33258;&#27835;&#21306;&#22320;&#26041;&#25919;&#24220;&#26032;&#22686;&#19987;&#39033;&#20538;&#21048;&#39033;&#30446;&#30003;&#35831;&#21457;&#34892;&#24773;&#20917;&#34920;&#65288;&#31532;&#19968;&#25209;&#65289;.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1&#20044;&#40065;&#26408;&#40784;&#24066;&#31532;&#20843;&#24188;&#20799;&#22253;&#24314;&#35774;&#39033;&#30446;\&#20044;&#40065;&#26408;&#40784;&#24066;&#31532;&#20843;&#24188;&#20799;&#22253;&#24314;&#35774;&#39033;&#30446;&#25919;&#24220;&#19987;&#39033;&#20538;&#21048;&#36164;&#37329;&#30003;&#35831;WORD\8.2021&#24180;&#33258;&#27835;&#21306;&#22320;&#26041;&#25919;&#24220;&#26032;&#22686;&#19987;&#39033;&#20538;&#21048;&#39033;&#30446;&#30003;&#35831;&#21457;&#34892;&#24773;&#20917;&#34920;&#20843;&#24188;&#65288;&#31532;&#19968;&#25209;&#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5&#20044;&#40065;&#26408;&#40784;&#32463;&#27982;&#25216;&#26415;&#24320;&#21457;&#21306;&#65288;&#22836;&#23663;&#27827;&#21306;&#65289;&#37329;&#34701;&#22478;&#32508;&#21512;&#31435;&#20307;&#26234;&#33021;&#20572;&#36710;&#24211;&#24314;&#35774;&#39033;&#30446;\&#30005;&#23376;&#29256;\&#20044;&#40065;&#26408;&#40784;&#32463;&#27982;&#25216;&#26415;&#24320;&#21457;&#21306;&#65288;&#22836;&#23663;&#27827;&#21306;&#65289;&#37329;&#34701;&#22478;&#32508;&#21512;&#31435;&#20307;&#26234;&#33021;&#20572;&#36710;&#24211;&#24314;&#35774;&#39033;&#30446;&#39033;&#30446;-&#39033;&#30446;&#30003;&#35831;&#21457;&#34892;&#24773;&#20917;&#34920;&#65288;&#31532;&#19968;&#25209;&#65289;.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7&#30333;&#40479;&#28246;&#20020;&#28207;&#24037;&#19994;&#22253;&#39033;&#30446;\WORD\&#30333;&#40479;&#28246;&#20020;&#28207;&#24037;&#19994;&#22253;&#39033;&#30446;-&#30003;&#35831;&#21457;&#34892;&#24773;&#20917;&#349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8&#19997;&#32504;&#20043;&#36335;&#32463;&#27982;&#24102;&#26032;&#30086;&#22269;&#38469;&#32442;&#32455;&#21697;&#26381;&#35013;&#22253;&#21306;&#26381;&#21153;&#20013;&#24515;\&#30005;&#23376;&#29256;\&#19997;&#32504;&#20043;&#36335;&#32463;&#27982;&#24102;&#26032;&#30086;&#22269;&#38469;&#32442;&#32455;&#21697;&#26381;&#35013;&#22253;&#21306;&#26381;&#21153;&#20013;&#24515;&#39033;&#30446;-&#30003;&#35831;&#21457;&#34892;&#3492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9&#20044;&#40065;&#26408;&#40784;&#22269;&#38469;&#32442;&#32455;&#21697;&#26381;&#35013;&#21830;&#36152;&#20013;&#24515;&#37197;&#22871;&#26234;&#33021;&#20179;&#20648;&#39033;&#30446;\&#30005;&#23376;&#29256;\&#20044;&#40065;&#26408;&#40784;&#22269;&#38469;&#32442;&#32455;&#21697;&#26381;&#35013;&#21830;&#36152;&#20013;&#24515;&#37197;&#22871;&#26234;&#33021;&#20179;&#20648;&#39033;&#30446;-&#30003;&#35831;&#21457;&#34892;&#3492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6124;&#21513;&#24030;-20210428-2021&#24180;&#22320;&#26041;&#25919;&#24220;&#26032;&#22686;&#19987;&#39033;&#20538;&#21048;&#39033;&#30446;&#30003;&#35831;&#21457;&#34892;&#24773;&#20917;&#34920;&#65288;&#31532;&#19968;&#25209;&#31532;&#19968;&#26399;&#19978;&#25253;&#33258;&#27835;&#21306;&#65289;&#25913;&#23450;&#3129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0811;&#24030;&#27719;&#24635;-2021&#24180;&#33258;&#27835;&#21306;&#22320;&#26041;&#25919;&#24220;&#26032;&#22686;&#19987;&#39033;&#20538;&#21048;&#39033;&#30446;&#30003;&#35831;&#21457;&#34892;&#24773;&#20917;&#34920;&#65288;&#31532;&#19968;&#25209;&#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2612;&#22478;&#22320;&#21306;&#65288;&#36130;&#25919;&#21381;&#23457;&#26680;&#21453;&#39304;&#65289;-&#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9&#26149;&#21644;&#38597;&#33489;&#20844;&#31199;&#25151;&#65288;&#21407;&#21313;&#20108;&#20116;&#35268;&#21010;&#24265;&#31199;&#25151;&#65289;&#20108;&#26399;&#39033;&#30446;&#21450;&#37197;&#22871;&#35774;&#26045;&#65288;&#26368;&#32456;&#29256;&#65289;\&#19978;&#25253;&#36164;&#26009;\word\8.&#26149;&#21644;&#38597;&#33489;&#20844;&#31199;&#25151;&#65288;&#21407;&#21313;&#20108;&#20116;&#35268;&#21010;&#24265;&#31199;&#25151;&#65289;&#20108;&#26399;&#39033;&#30446;&#21450;&#37197;&#22871;&#35774;&#26045;-&#26032;&#22686;&#19987;&#39033;&#20538;&#21048;&#39033;&#30446;&#30003;&#35831;&#21457;&#34892;&#24773;&#20917;&#34920;&#65288;&#31532;&#19968;&#25209;&#65289;.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021&#24180;&#31532;&#19968;&#25209;&#26032;&#22686;&#20538;&#21048;&#30003;&#35831;&#21457;&#34892;&#36164;&#26009;\2021&#24180;&#33258;&#27835;&#21306;&#22320;&#26041;&#25919;&#24220;&#26032;&#22686;&#19987;&#39033;&#20538;&#21048;&#39033;&#30446;&#30003;&#35831;&#21457;&#34892;&#24773;&#20917;&#34920;&#65288;&#31532;&#19968;&#25209;&#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2&#29976;&#27849;&#22561;&#22825;&#38134;&#32442;&#32455;&#22253;&#37197;&#22871;&#36335;&#32593;&#24314;&#35774;&#39033;&#30446;\&#30005;&#23376;&#29256;\8.2021&#24180;&#33258;&#27835;&#21306;&#22320;&#26041;&#25919;&#24220;&#26032;&#22686;&#19987;&#39033;&#20538;&#21048;&#39033;&#30446;&#30003;&#35831;&#21457;&#34892;&#24773;&#20917;&#34920;&#65288;&#31532;&#19968;&#2520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新增专项债券分领域需求总表"/>
      <sheetName val="2021年自治区专项债券项目申报明细表"/>
      <sheetName val="2021年自治区专项债券项目财政部审核通过明细表"/>
      <sheetName val="2021年自治区专项债券项目财政部、发改委审核通过明细表"/>
    </sheetNames>
    <sheetDataSet>
      <sheetData sheetId="0"/>
      <sheetData sheetId="1"/>
      <sheetData sheetId="2"/>
      <sheetData sheetId="3">
        <row r="3">
          <cell r="E3" t="str">
            <v>一、项目基本情况</v>
          </cell>
        </row>
        <row r="4">
          <cell r="E4" t="str">
            <v>项目名称</v>
          </cell>
          <cell r="F4" t="str">
            <v>财政部地方政府债务管理系统中项目编码</v>
          </cell>
        </row>
        <row r="8">
          <cell r="E8" t="str">
            <v>新疆医科大学第七附属医院医教综合楼建设项目</v>
          </cell>
          <cell r="F8" t="str">
            <v>P206500-0104</v>
          </cell>
        </row>
        <row r="9">
          <cell r="E9" t="str">
            <v>新疆医科大学第七附属医院医疗康养中心建设项目</v>
          </cell>
          <cell r="F9" t="str">
            <v>P206500-0105</v>
          </cell>
        </row>
        <row r="10">
          <cell r="E10" t="str">
            <v>新疆医科大学附属肿瘤医院新建门诊综合楼项目</v>
          </cell>
          <cell r="F10" t="str">
            <v>P186500-0013</v>
          </cell>
        </row>
        <row r="11">
          <cell r="E11" t="str">
            <v>新疆医科大学第八附属医院公共卫生救治中心建设项目</v>
          </cell>
          <cell r="F11" t="str">
            <v>P206500-0218</v>
          </cell>
        </row>
        <row r="12">
          <cell r="E12" t="str">
            <v>新疆医科大学第八附属医院重大疫情防控救治基地配套辅助建设项目</v>
          </cell>
          <cell r="F12" t="str">
            <v>P206500-0219</v>
          </cell>
        </row>
        <row r="13">
          <cell r="E13" t="str">
            <v>甘泉堡天银纺织园配套污水处理厂</v>
          </cell>
          <cell r="F13" t="str">
            <v>P21650100-0005</v>
          </cell>
        </row>
        <row r="14">
          <cell r="E14" t="str">
            <v>甘泉堡天银纺织园配套基础设施建设项目</v>
          </cell>
          <cell r="F14" t="str">
            <v>P20650100-0020</v>
          </cell>
        </row>
        <row r="15">
          <cell r="E15" t="str">
            <v>乌鲁木齐市馕文化产业园（二期）设备采购项目</v>
          </cell>
          <cell r="F15" t="str">
            <v>P20650100-0029</v>
          </cell>
        </row>
        <row r="16">
          <cell r="E16" t="str">
            <v>水磨沟区河马泉片区新建幼儿园建设项目</v>
          </cell>
          <cell r="F16" t="str">
            <v>P19650100-0099</v>
          </cell>
        </row>
        <row r="17">
          <cell r="E17" t="str">
            <v>乌鲁木齐市友谊医院门诊住院楼建设项目</v>
          </cell>
          <cell r="F17" t="str">
            <v>P19650100-0085</v>
          </cell>
        </row>
        <row r="18">
          <cell r="E18" t="str">
            <v>乌鲁木齐市有机垃圾资源化处理厂项目</v>
          </cell>
          <cell r="F18" t="str">
            <v>P19650100-0096</v>
          </cell>
        </row>
        <row r="19">
          <cell r="E19" t="str">
            <v>乌鲁木齐楼庄子供水工程</v>
          </cell>
          <cell r="F19" t="str">
            <v>P19650100-0047</v>
          </cell>
        </row>
        <row r="20">
          <cell r="E20" t="str">
            <v>乌鲁木齐市第八人民医院建设项目</v>
          </cell>
          <cell r="F20" t="str">
            <v>P20650100-0014</v>
          </cell>
        </row>
        <row r="21">
          <cell r="E21" t="str">
            <v>乌鲁木齐市甘泉堡新水源地第二净水厂暨主城区扬水应急保障工程</v>
          </cell>
          <cell r="F21" t="str">
            <v>P19650100-0043</v>
          </cell>
        </row>
        <row r="22">
          <cell r="E22" t="str">
            <v>乌鲁木齐市友谊医院门诊住院楼暨全科医生临床培养基地设备设施购置项目</v>
          </cell>
          <cell r="F22" t="str">
            <v>P20650100-0032</v>
          </cell>
        </row>
        <row r="23">
          <cell r="E23" t="str">
            <v>乌鲁木齐准东产业园区开发项目（二期）</v>
          </cell>
          <cell r="F23" t="str">
            <v>P20650100-0023</v>
          </cell>
        </row>
        <row r="24">
          <cell r="E24" t="str">
            <v>春和雅苑公租房（原十二五规划廉租房）二期项目及配套设施</v>
          </cell>
          <cell r="F24" t="str">
            <v>P20650100-0039</v>
          </cell>
        </row>
        <row r="25">
          <cell r="E25" t="str">
            <v>乌鲁木齐市生活垃圾分类转运处置项目</v>
          </cell>
          <cell r="F25" t="str">
            <v>P19650100-0144</v>
          </cell>
        </row>
        <row r="26">
          <cell r="E26" t="str">
            <v>乌鲁木齐文化公园建设项目</v>
          </cell>
          <cell r="F26" t="str">
            <v>P20650100-0028</v>
          </cell>
        </row>
        <row r="27">
          <cell r="E27" t="str">
            <v>乌鲁木齐市恒大温泉小镇电力迁改工程</v>
          </cell>
          <cell r="F27" t="str">
            <v>P20650100-0033</v>
          </cell>
        </row>
        <row r="28">
          <cell r="E28" t="str">
            <v>乌鲁木齐儿童医院（城北）医疗设备购置项目</v>
          </cell>
          <cell r="F28" t="str">
            <v>P20650100-0031</v>
          </cell>
        </row>
        <row r="29">
          <cell r="E29" t="str">
            <v>中欧班列乌鲁木齐集结中心冷链物流项目</v>
          </cell>
          <cell r="F29" t="str">
            <v>P20650100-0037</v>
          </cell>
        </row>
        <row r="30">
          <cell r="E30" t="str">
            <v>甘泉堡天银纺织园配套路网建设项目</v>
          </cell>
          <cell r="F30" t="str">
            <v>P20650100-0019</v>
          </cell>
        </row>
        <row r="31">
          <cell r="E31" t="str">
            <v>乌鲁木齐市恒大新能源动力电池及生活服务配套项目电力迁改工程</v>
          </cell>
          <cell r="F31" t="str">
            <v>P20650100-0035</v>
          </cell>
        </row>
        <row r="32">
          <cell r="E32" t="str">
            <v>中欧班列乌鲁木齐集结中心多式联运集货区项目一期</v>
          </cell>
          <cell r="F32" t="str">
            <v>P20650100-0036</v>
          </cell>
        </row>
        <row r="33">
          <cell r="E33" t="str">
            <v>和平南路一巷立体停车综合体建设工程项目</v>
          </cell>
          <cell r="F33" t="str">
            <v>P20650102-0006</v>
          </cell>
        </row>
        <row r="34">
          <cell r="E34" t="str">
            <v>东大梁科技创新产业园及基础设施配套建设工程项目</v>
          </cell>
          <cell r="F34" t="str">
            <v>P20650102-0007</v>
          </cell>
        </row>
        <row r="35">
          <cell r="E35" t="str">
            <v>乌鲁木齐市沙依巴克区8座公共立体停车库</v>
          </cell>
          <cell r="F35" t="str">
            <v>P20650103-0002</v>
          </cell>
        </row>
        <row r="36">
          <cell r="E36" t="str">
            <v>高新区（新市区）人民医院建设项目</v>
          </cell>
          <cell r="F36" t="str">
            <v>P20650104-0041</v>
          </cell>
        </row>
        <row r="37">
          <cell r="E37" t="str">
            <v>水磨沟区人民医院应急医疗、传染病病区基础设施、设备设施改造项目</v>
          </cell>
          <cell r="F37" t="str">
            <v>P20650105-0006</v>
          </cell>
        </row>
        <row r="38">
          <cell r="E38" t="str">
            <v>乌鲁木齐国际纺织品服装商贸中心配套智能仓储项目</v>
          </cell>
          <cell r="F38" t="str">
            <v>P20650106-0011</v>
          </cell>
        </row>
        <row r="39">
          <cell r="E39" t="str">
            <v>丝绸之路经济带新疆国际纺织品服装园区服务中心项目</v>
          </cell>
          <cell r="F39" t="str">
            <v>P20650106-0008</v>
          </cell>
        </row>
        <row r="40">
          <cell r="E40" t="str">
            <v>乌鲁木齐经济技术开发区（头屯河区）第二人民医院应急医疗救治项目</v>
          </cell>
          <cell r="F40" t="str">
            <v>P20650106-0013</v>
          </cell>
        </row>
        <row r="41">
          <cell r="E41" t="str">
            <v>乌鲁木齐经济技术开发区（头屯河区）第一人民医院提高医疗救治能力工程项目</v>
          </cell>
          <cell r="F41" t="str">
            <v>P20650106-0010</v>
          </cell>
        </row>
        <row r="42">
          <cell r="E42" t="str">
            <v>乌鲁木齐经济技术开发区（头屯河区）金融城综合立体智能停车库建设项目</v>
          </cell>
          <cell r="F42" t="str">
            <v>P20650106-0086</v>
          </cell>
        </row>
        <row r="43">
          <cell r="E43" t="str">
            <v>乌鲁木齐经济技术开发区（头屯河区）二期地下管廊建设工程</v>
          </cell>
          <cell r="F43" t="str">
            <v>P21650106-0001</v>
          </cell>
        </row>
        <row r="44">
          <cell r="E44" t="str">
            <v>乌鲁木齐市达坂城区盐湖片区污水收集管网工程</v>
          </cell>
          <cell r="F44" t="str">
            <v>P19650107-0035</v>
          </cell>
        </row>
        <row r="45">
          <cell r="E45" t="str">
            <v>乌鲁木齐市达坂城区阿克苏乡社区养老服务机构建设项目</v>
          </cell>
          <cell r="F45" t="str">
            <v>P20650107-0020</v>
          </cell>
        </row>
        <row r="46">
          <cell r="E46" t="str">
            <v>达坂城区市政管网及附属设施建设项目</v>
          </cell>
          <cell r="F46" t="str">
            <v>P20650107-0022</v>
          </cell>
        </row>
        <row r="47">
          <cell r="E47" t="str">
            <v>乌鲁木齐市米东区供水管网及配套设施完善工程项目</v>
          </cell>
          <cell r="F47" t="str">
            <v>P20650109-0045</v>
          </cell>
        </row>
        <row r="48">
          <cell r="E48" t="str">
            <v>乌鲁木齐市第八幼儿园建设项目</v>
          </cell>
          <cell r="F48" t="str">
            <v>P20650109-0049</v>
          </cell>
        </row>
        <row r="49">
          <cell r="E49" t="str">
            <v>克拉玛依市应急产业园区建设项目</v>
          </cell>
          <cell r="F49" t="str">
            <v>P21650200-0001</v>
          </cell>
        </row>
        <row r="50">
          <cell r="E50" t="str">
            <v>克拉玛依市独山子区老年养护院改扩建项目</v>
          </cell>
          <cell r="F50" t="str">
            <v>P19650202-0046</v>
          </cell>
        </row>
        <row r="51">
          <cell r="E51" t="str">
            <v>克拉玛依市独山子区独库旅游集散中心及配套基础设施建设项目</v>
          </cell>
          <cell r="F51" t="str">
            <v>P20650202-0030</v>
          </cell>
        </row>
        <row r="52">
          <cell r="E52" t="str">
            <v>克拉玛依区人力资源服务产业园区建设工程</v>
          </cell>
          <cell r="F52" t="str">
            <v>P20650203-0019</v>
          </cell>
        </row>
        <row r="53">
          <cell r="E53" t="str">
            <v>克拉玛依市火车站南片区物流园基础设施工程</v>
          </cell>
          <cell r="F53" t="str">
            <v>P20650203-0010</v>
          </cell>
        </row>
        <row r="54">
          <cell r="E54" t="str">
            <v>克拉玛依国家农业科技园区基础设施配套工程</v>
          </cell>
          <cell r="F54" t="str">
            <v>P19650203-0025</v>
          </cell>
        </row>
        <row r="55">
          <cell r="E55" t="str">
            <v>克拉玛依城区大型车辆停车场</v>
          </cell>
          <cell r="F55" t="str">
            <v>P20650203-0016</v>
          </cell>
        </row>
        <row r="56">
          <cell r="E56" t="str">
            <v>克拉玛依数字经济产业园区企业科研孵化基地项目二期</v>
          </cell>
          <cell r="F56" t="str">
            <v>P20650203-0011</v>
          </cell>
        </row>
        <row r="57">
          <cell r="E57" t="str">
            <v>克拉玛依数字经济产业园区企业科研孵化基地</v>
          </cell>
          <cell r="F57" t="str">
            <v>P20650203-0018</v>
          </cell>
        </row>
        <row r="58">
          <cell r="E58" t="str">
            <v>克拉玛依市天然气储气设施建设项目</v>
          </cell>
          <cell r="F58" t="str">
            <v>P21650204-0002</v>
          </cell>
        </row>
        <row r="59">
          <cell r="E59" t="str">
            <v>克拉玛依市白碱滩区（克拉玛依高新技术产业开发区）标准化厂房（二期）</v>
          </cell>
          <cell r="F59" t="str">
            <v>P21650204-0001</v>
          </cell>
        </row>
        <row r="60">
          <cell r="E60" t="str">
            <v>克拉玛依市乌尔禾区白杨河旅游产业基础设施建设项目</v>
          </cell>
          <cell r="F60" t="str">
            <v>P19650205-0009</v>
          </cell>
        </row>
        <row r="61">
          <cell r="E61" t="str">
            <v>乌尔禾增量配电网基础设施建设项目</v>
          </cell>
          <cell r="F61" t="str">
            <v>P20650205-0002</v>
          </cell>
        </row>
        <row r="62">
          <cell r="E62" t="str">
            <v>吐鲁番市高昌区七泉湖镇集中供热工程</v>
          </cell>
          <cell r="F62" t="str">
            <v>P20650402-0030</v>
          </cell>
        </row>
        <row r="63">
          <cell r="E63" t="str">
            <v>吐鲁番经济开发区临空产业园之园区基础设施建设项目</v>
          </cell>
          <cell r="F63" t="str">
            <v>P20650402-0017</v>
          </cell>
        </row>
        <row r="64">
          <cell r="E64" t="str">
            <v>吐鲁番市高昌区七泉湖镇供水老旧管网改造及新建管网工程</v>
          </cell>
          <cell r="F64" t="str">
            <v>P20650402-0034</v>
          </cell>
        </row>
        <row r="65">
          <cell r="E65" t="str">
            <v>吐鲁番市高昌区火焰山镇供水管网改造工程</v>
          </cell>
          <cell r="F65" t="str">
            <v>P20650402-0105</v>
          </cell>
        </row>
        <row r="66">
          <cell r="E66" t="str">
            <v>吐鲁番市高昌区大河沿镇集中供热建设工程</v>
          </cell>
          <cell r="F66" t="str">
            <v>P19650402-0056</v>
          </cell>
        </row>
        <row r="67">
          <cell r="E67" t="str">
            <v>吐鲁番市高昌区艾丁湖景区基础设施建设项目</v>
          </cell>
          <cell r="F67" t="str">
            <v>P18650402-0032</v>
          </cell>
        </row>
        <row r="68">
          <cell r="E68" t="str">
            <v>吐鲁番经开区工业园区基础设施建设项目</v>
          </cell>
          <cell r="F68" t="str">
            <v>P19650402-0048</v>
          </cell>
        </row>
        <row r="69">
          <cell r="E69" t="str">
            <v>吐鲁番市高昌区城郊供热管网建设工程</v>
          </cell>
          <cell r="F69" t="str">
            <v>P19650402-0028</v>
          </cell>
        </row>
        <row r="70">
          <cell r="E70" t="str">
            <v>吐鲁番市高昌区城镇自来水厂扩建及配套管网建设项目</v>
          </cell>
          <cell r="F70" t="str">
            <v>P19650402-0006</v>
          </cell>
        </row>
        <row r="71">
          <cell r="E71" t="str">
            <v>吐鲁番市高昌区城市配电网二期工程</v>
          </cell>
          <cell r="F71" t="str">
            <v>P20650402-0040</v>
          </cell>
        </row>
        <row r="72">
          <cell r="E72" t="str">
            <v>吐鲁番市高昌区文化产业园片区集中供热工程</v>
          </cell>
          <cell r="F72" t="str">
            <v>P20650402-0106</v>
          </cell>
        </row>
        <row r="73">
          <cell r="E73" t="str">
            <v>吐鲁番市高昌区火焰山镇旅游基础设施建设项目</v>
          </cell>
          <cell r="F73" t="str">
            <v>P20650402-0103</v>
          </cell>
        </row>
        <row r="74">
          <cell r="E74" t="str">
            <v>吐鲁番市高昌区生态停车场二期建设项目</v>
          </cell>
          <cell r="F74" t="str">
            <v>P20650402-0104</v>
          </cell>
        </row>
        <row r="75">
          <cell r="E75" t="str">
            <v>新疆维吾尔自治区吐鲁番市高昌区七泉湖镇独立工矿区垃圾转运项目</v>
          </cell>
          <cell r="F75" t="str">
            <v>P18650402-0033</v>
          </cell>
        </row>
        <row r="76">
          <cell r="E76" t="str">
            <v>吐鲁番经济开发区临空产业园“一带一路”吐鲁番旅游综合服务中心建设项目</v>
          </cell>
          <cell r="F76" t="str">
            <v>P20650402-0018</v>
          </cell>
        </row>
        <row r="77">
          <cell r="E77" t="str">
            <v>吐鲁番市港城区供水管道改扩建项目</v>
          </cell>
          <cell r="F77" t="str">
            <v>P20650402-0094</v>
          </cell>
        </row>
        <row r="78">
          <cell r="E78" t="str">
            <v>高昌区殡仪馆（黑山头公墓生态园）建设项目</v>
          </cell>
          <cell r="F78" t="str">
            <v>P20650402-0076</v>
          </cell>
        </row>
        <row r="79">
          <cell r="E79" t="str">
            <v>吐鲁番坎儿井非遗文化体验园旅游基础设施建设项目</v>
          </cell>
          <cell r="F79" t="str">
            <v>P20650402-0102</v>
          </cell>
        </row>
        <row r="80">
          <cell r="E80" t="str">
            <v>吐鲁番市经开区清洁供暖工程</v>
          </cell>
          <cell r="F80" t="str">
            <v>P20650402-0029</v>
          </cell>
        </row>
        <row r="81">
          <cell r="E81" t="str">
            <v>吐鲁番市高昌区城市热力管网建设二期工程</v>
          </cell>
          <cell r="F81" t="str">
            <v>P20650402-0027</v>
          </cell>
        </row>
        <row r="82">
          <cell r="E82" t="str">
            <v>吐鲁番市高昌区火焰山镇排水管网建设项目</v>
          </cell>
          <cell r="F82" t="str">
            <v>P20650402-0108</v>
          </cell>
        </row>
        <row r="83">
          <cell r="E83" t="str">
            <v>吐鲁番市高昌区亚尔镇排水基础设施建设项目</v>
          </cell>
          <cell r="F83" t="str">
            <v>P20650402-0107</v>
          </cell>
        </row>
        <row r="84">
          <cell r="E84" t="str">
            <v>吐鲁番经济开发区南部矿区基础设施建设项目</v>
          </cell>
          <cell r="F84" t="str">
            <v>P20650402-0098</v>
          </cell>
        </row>
        <row r="85">
          <cell r="E85" t="str">
            <v>吐鲁番市高昌区大河沿镇供水管网及第二水厂建设项目</v>
          </cell>
          <cell r="F85" t="str">
            <v>P20650402-0097</v>
          </cell>
        </row>
        <row r="86">
          <cell r="E86" t="str">
            <v>吐鲁番经济开发区临空产业园之航空物流中心建设项目</v>
          </cell>
          <cell r="F86" t="str">
            <v>P20650402-0022</v>
          </cell>
        </row>
        <row r="87">
          <cell r="E87" t="str">
            <v>吐鲁番经济开发区冷链物流设施建设项目</v>
          </cell>
          <cell r="F87" t="str">
            <v>P20650402-0099</v>
          </cell>
        </row>
        <row r="88">
          <cell r="E88" t="str">
            <v>吐鲁番市高昌区恰特喀勒乡农村产业融合示范园建设项目</v>
          </cell>
          <cell r="F88" t="str">
            <v>P20650402-0100</v>
          </cell>
        </row>
        <row r="89">
          <cell r="E89" t="str">
            <v>高昌区生活垃圾及餐厨废弃物资源化利用项目</v>
          </cell>
          <cell r="F89" t="str">
            <v>P20650402-0093</v>
          </cell>
        </row>
        <row r="90">
          <cell r="E90" t="str">
            <v>吐鲁番市高昌区书香水岸棚户区改造项目</v>
          </cell>
          <cell r="F90" t="str">
            <v>P20650402-0042</v>
          </cell>
        </row>
        <row r="91">
          <cell r="E91" t="str">
            <v>吐鲁番市高昌区亚尔镇高标准农田建设项目</v>
          </cell>
          <cell r="F91" t="str">
            <v>P20650402-0101</v>
          </cell>
        </row>
        <row r="92">
          <cell r="E92" t="str">
            <v>吐鲁番市高昌区尚雅二期棚户区改造项目</v>
          </cell>
          <cell r="F92" t="str">
            <v>P20650402-0041</v>
          </cell>
        </row>
        <row r="93">
          <cell r="E93" t="str">
            <v>吐鲁番市高昌区绿洲路北侧片区棚户区改造项目</v>
          </cell>
          <cell r="F93" t="str">
            <v>P20650402-0015</v>
          </cell>
        </row>
        <row r="94">
          <cell r="E94" t="str">
            <v>吐鲁番经济开发区新型材料产业园区建设项目</v>
          </cell>
          <cell r="F94" t="str">
            <v>P20650402-0109</v>
          </cell>
        </row>
        <row r="95">
          <cell r="E95" t="str">
            <v>吐鲁番市高昌区生态智能停车场建设项目</v>
          </cell>
          <cell r="F95" t="str">
            <v>P20650402-0095</v>
          </cell>
        </row>
        <row r="96">
          <cell r="E96" t="str">
            <v>吐鲁番馕产业园旅游基础设施建设项目</v>
          </cell>
          <cell r="F96" t="str">
            <v>P20650402-0063</v>
          </cell>
        </row>
        <row r="97">
          <cell r="E97" t="str">
            <v>吐鲁番市高昌区南环路以北城区空白区域排水管网建设项目</v>
          </cell>
          <cell r="F97" t="str">
            <v>P20650402-0035</v>
          </cell>
        </row>
        <row r="98">
          <cell r="E98" t="str">
            <v>吐鲁番市高昌区莱帕尔河道、桃儿沟河道生态旅游及公共服务提升建设项目</v>
          </cell>
          <cell r="F98" t="str">
            <v>P20650402-0006</v>
          </cell>
        </row>
        <row r="99">
          <cell r="E99" t="str">
            <v>鄯善县煤炭产业区配套供水管网工程</v>
          </cell>
          <cell r="F99" t="str">
            <v>P19650421-0091</v>
          </cell>
        </row>
        <row r="100">
          <cell r="E100" t="str">
            <v>鄯善县维吾尔医医院方舱发热门诊项目</v>
          </cell>
          <cell r="F100" t="str">
            <v>P20650421-0063</v>
          </cell>
        </row>
        <row r="101">
          <cell r="E101" t="str">
            <v>鄯善县人民医院分院门诊医技综合楼建设项目</v>
          </cell>
          <cell r="F101" t="str">
            <v>P19650421-0092</v>
          </cell>
        </row>
        <row r="102">
          <cell r="E102" t="str">
            <v>鄯善县农村饮水安全巩固提升工程（二期）</v>
          </cell>
          <cell r="F102" t="str">
            <v>P19650421-0087</v>
          </cell>
        </row>
        <row r="103">
          <cell r="E103" t="str">
            <v>鄯善县城乡生活垃圾无害化处理项目</v>
          </cell>
          <cell r="F103" t="str">
            <v>P19650421-0085</v>
          </cell>
        </row>
        <row r="104">
          <cell r="E104" t="str">
            <v>鄯善工业园区石化产业园基础设施建设项目</v>
          </cell>
          <cell r="F104" t="str">
            <v>P20650421-0047</v>
          </cell>
        </row>
        <row r="105">
          <cell r="E105" t="str">
            <v>鄯善工业园区产业协同发展平台配套设施建设项目</v>
          </cell>
          <cell r="F105" t="str">
            <v>P20650421-0046</v>
          </cell>
        </row>
        <row r="106">
          <cell r="E106" t="str">
            <v>鄯善县生活垃圾分类处理设施系统化建设项目</v>
          </cell>
          <cell r="F106" t="str">
            <v>P20650421-0075</v>
          </cell>
        </row>
        <row r="107">
          <cell r="E107" t="str">
            <v>鄯善县新城北区供热管网建设项目</v>
          </cell>
          <cell r="F107" t="str">
            <v>P20650421-0054</v>
          </cell>
        </row>
        <row r="108">
          <cell r="E108" t="str">
            <v>鄯善县医疗健康能力提升建设项目</v>
          </cell>
          <cell r="F108" t="str">
            <v>P19650421-0093</v>
          </cell>
        </row>
        <row r="109">
          <cell r="E109" t="str">
            <v>鄯善县供水管网信息化建设项目</v>
          </cell>
          <cell r="F109" t="str">
            <v>P20650421-0055</v>
          </cell>
        </row>
        <row r="110">
          <cell r="E110" t="str">
            <v>鄯善县库木塔格景区特色沙疗体验中心基础设施建设项目</v>
          </cell>
          <cell r="F110" t="str">
            <v>P21650421-0003</v>
          </cell>
        </row>
        <row r="111">
          <cell r="E111" t="str">
            <v>鄯善县城区污水处理厂二期工程项目</v>
          </cell>
          <cell r="F111" t="str">
            <v>P20650421-0068</v>
          </cell>
        </row>
        <row r="112">
          <cell r="E112" t="str">
            <v>吐鲁番市托克逊县公铁联运综合物流园仓储及相关配套设施项目</v>
          </cell>
          <cell r="F112" t="str">
            <v>P21650422-0006</v>
          </cell>
        </row>
        <row r="113">
          <cell r="E113" t="str">
            <v>吐鲁番市托克逊县2020年城南片区棚户区（城中村）改造建设项目</v>
          </cell>
          <cell r="F113" t="str">
            <v>P19650422-0005</v>
          </cell>
        </row>
        <row r="114">
          <cell r="E114" t="str">
            <v>吐鲁番市托克逊县污水处理厂提标改造工程</v>
          </cell>
          <cell r="F114" t="str">
            <v>P20650422-0002</v>
          </cell>
        </row>
        <row r="115">
          <cell r="E115" t="str">
            <v>哈密文创园文化旅游建设项目</v>
          </cell>
          <cell r="F115" t="str">
            <v>P19650500-0049</v>
          </cell>
        </row>
        <row r="116">
          <cell r="E116" t="str">
            <v>哈密市污水处理厂扩建及配套管网工程</v>
          </cell>
          <cell r="F116" t="str">
            <v>P20650500-0072</v>
          </cell>
        </row>
        <row r="117">
          <cell r="E117" t="str">
            <v>哈密城北公铁联运物流园智慧公路港建设项目</v>
          </cell>
          <cell r="F117" t="str">
            <v>P20650500-0074</v>
          </cell>
        </row>
        <row r="118">
          <cell r="E118" t="str">
            <v>S245线哈密至敦煌公路建设项目</v>
          </cell>
          <cell r="F118" t="str">
            <v>P20650500-0080</v>
          </cell>
        </row>
        <row r="119">
          <cell r="E119" t="str">
            <v>哈密市中水资源化利用项目</v>
          </cell>
          <cell r="F119" t="str">
            <v>P20650500-0071</v>
          </cell>
        </row>
        <row r="120">
          <cell r="E120" t="str">
            <v>S238红山口-十三间房-S328线公路建设项目</v>
          </cell>
          <cell r="F120" t="str">
            <v>P20650500-0079</v>
          </cell>
        </row>
        <row r="121">
          <cell r="E121" t="str">
            <v>新疆铁道职业技术学院哈密新校区一期建设项目</v>
          </cell>
          <cell r="F121" t="str">
            <v>P20650500-0092</v>
          </cell>
        </row>
        <row r="122">
          <cell r="E122" t="str">
            <v>哈密市中心医院基础设施提升建设项目</v>
          </cell>
          <cell r="F122" t="str">
            <v>P20650500-0070</v>
          </cell>
        </row>
        <row r="123">
          <cell r="E123" t="str">
            <v>哈密市第三水厂扩建工程</v>
          </cell>
          <cell r="F123" t="str">
            <v>P20650500-0096</v>
          </cell>
        </row>
        <row r="124">
          <cell r="E124" t="str">
            <v>哈密市中等职业技术学校改造建设项目</v>
          </cell>
          <cell r="F124" t="str">
            <v>P19650500-0045</v>
          </cell>
        </row>
        <row r="125">
          <cell r="E125" t="str">
            <v>哈密城北公铁联运物流园冷库建设项目</v>
          </cell>
          <cell r="F125" t="str">
            <v>P19650500-0063</v>
          </cell>
        </row>
        <row r="126">
          <cell r="E126" t="str">
            <v>哈密市伊州区坎儿井景区旅游基础设施建设项目</v>
          </cell>
          <cell r="F126" t="str">
            <v>P20650502-0086</v>
          </cell>
        </row>
        <row r="127">
          <cell r="E127" t="str">
            <v>伊州区城市供水管网改造项目</v>
          </cell>
          <cell r="F127" t="str">
            <v>P20650502-0098</v>
          </cell>
        </row>
        <row r="128">
          <cell r="E128" t="str">
            <v>伊州区人民医院住院医技综合楼建设项目</v>
          </cell>
          <cell r="F128" t="str">
            <v>P20650502-0097</v>
          </cell>
        </row>
        <row r="129">
          <cell r="E129" t="str">
            <v>伊州区城市集中供热一级管网及换热站改造建设项目</v>
          </cell>
          <cell r="F129" t="str">
            <v>P20650502-0110</v>
          </cell>
        </row>
        <row r="130">
          <cell r="E130" t="str">
            <v>哈密市伊州区城东片区棚户区改造建设项目</v>
          </cell>
          <cell r="F130" t="str">
            <v>P20650502-0087</v>
          </cell>
        </row>
        <row r="131">
          <cell r="E131" t="str">
            <v>哈密高新区南部标准化厂房建设项目（二期）</v>
          </cell>
          <cell r="F131" t="str">
            <v>P21650502-0001</v>
          </cell>
        </row>
        <row r="132">
          <cell r="E132" t="str">
            <v>哈密市伊州区石油片区地下管网建设项目</v>
          </cell>
          <cell r="F132" t="str">
            <v>P20650502-0092</v>
          </cell>
        </row>
        <row r="133">
          <cell r="E133" t="str">
            <v>哈密市伊州区城西路网地下管网建设项目</v>
          </cell>
          <cell r="F133" t="str">
            <v>P20650502-0099</v>
          </cell>
        </row>
        <row r="134">
          <cell r="E134" t="str">
            <v>伊州区一级热网（华电至恒信）并网建设项目</v>
          </cell>
          <cell r="F134" t="str">
            <v>P20650502-0103</v>
          </cell>
        </row>
        <row r="135">
          <cell r="E135" t="str">
            <v>哈密回王AAAA级景区古街基础设施建设项目</v>
          </cell>
          <cell r="F135" t="str">
            <v>P20650502-0120</v>
          </cell>
        </row>
        <row r="136">
          <cell r="E136" t="str">
            <v>2021年伊州区老旧小区基础设施巩固提升改造项目</v>
          </cell>
          <cell r="F136" t="str">
            <v>P20650502-0119</v>
          </cell>
        </row>
        <row r="137">
          <cell r="E137" t="str">
            <v>伊州区乡镇供暖基础设施项目</v>
          </cell>
          <cell r="F137" t="str">
            <v>P20650502-0089</v>
          </cell>
        </row>
        <row r="138">
          <cell r="E138" t="str">
            <v>伊州区星星峡应急医疗救治站建设项目</v>
          </cell>
          <cell r="F138" t="str">
            <v>P20650502-0093</v>
          </cell>
        </row>
        <row r="139">
          <cell r="E139" t="str">
            <v>哈密高新区智慧停车场项目</v>
          </cell>
          <cell r="F139" t="str">
            <v>P20650502-0107</v>
          </cell>
        </row>
        <row r="140">
          <cell r="E140" t="str">
            <v>2021年伊州区老旧小区基础设施改造项目</v>
          </cell>
          <cell r="F140" t="str">
            <v>P20650502-0117</v>
          </cell>
        </row>
        <row r="141">
          <cell r="E141" t="str">
            <v>2021年伊州区老旧小区基础设施完善建设项目</v>
          </cell>
          <cell r="F141" t="str">
            <v>P20650502-0118</v>
          </cell>
        </row>
        <row r="142">
          <cell r="E142" t="str">
            <v>哈密高新区就业服务基础设施建设项目</v>
          </cell>
          <cell r="F142" t="str">
            <v>P19650502-0072</v>
          </cell>
        </row>
        <row r="143">
          <cell r="E143" t="str">
            <v>伊州区人民医院疫情防控能力提升建设项目</v>
          </cell>
          <cell r="F143" t="str">
            <v>P20650502-0108</v>
          </cell>
        </row>
        <row r="144">
          <cell r="E144" t="str">
            <v>哈密市伊州区城东路网地下管网建设项目</v>
          </cell>
          <cell r="F144" t="str">
            <v>P20650502-0096</v>
          </cell>
        </row>
        <row r="145">
          <cell r="E145" t="str">
            <v>哈密高新区北部新兴产业园天然气供气站项目</v>
          </cell>
          <cell r="F145" t="str">
            <v>P20650502-0094</v>
          </cell>
        </row>
        <row r="146">
          <cell r="E146" t="str">
            <v>伊州区供热基础设施建设项目</v>
          </cell>
          <cell r="F146" t="str">
            <v>P20650502-0101</v>
          </cell>
        </row>
        <row r="147">
          <cell r="E147" t="str">
            <v>2021年伊州区停车场建设项目</v>
          </cell>
          <cell r="F147" t="str">
            <v>P20650502-0113</v>
          </cell>
        </row>
        <row r="148">
          <cell r="E148" t="str">
            <v>哈密市伊州区城西片区棚户区改造建设项目</v>
          </cell>
          <cell r="F148" t="str">
            <v>P20650502-0085</v>
          </cell>
        </row>
        <row r="149">
          <cell r="E149" t="str">
            <v>伊州区三、四水厂输水主管道改造项目</v>
          </cell>
          <cell r="F149" t="str">
            <v>P20650502-0100</v>
          </cell>
        </row>
        <row r="150">
          <cell r="E150" t="str">
            <v>伊州区烟墩产业集聚区固体废弃物处理设施建设项目</v>
          </cell>
          <cell r="F150" t="str">
            <v>P20650502-0091</v>
          </cell>
        </row>
        <row r="151">
          <cell r="E151" t="str">
            <v>伊州区三道岭镇镇区基础设施建设项目</v>
          </cell>
          <cell r="F151" t="str">
            <v>P20650502-0111</v>
          </cell>
        </row>
        <row r="152">
          <cell r="E152" t="str">
            <v>巴里坤县循环经济产业园区供水工程项目</v>
          </cell>
          <cell r="F152" t="str">
            <v>P20650521-0097</v>
          </cell>
        </row>
        <row r="153">
          <cell r="E153" t="str">
            <v>巴里坤县供热管网改造项目</v>
          </cell>
          <cell r="F153" t="str">
            <v>P20650521-0084</v>
          </cell>
        </row>
        <row r="154">
          <cell r="E154" t="str">
            <v>巴里坤县城电力线路迁改入地及配套基础设施建设项目</v>
          </cell>
          <cell r="F154" t="str">
            <v>P20650521-0086</v>
          </cell>
        </row>
        <row r="155">
          <cell r="E155" t="str">
            <v>巴里坤县汉城南北街市政管网及配套基础设施建设项目</v>
          </cell>
          <cell r="F155" t="str">
            <v>P20650521-0099</v>
          </cell>
        </row>
        <row r="156">
          <cell r="E156" t="str">
            <v>巴里坤县工业园区基础设施建设项目</v>
          </cell>
          <cell r="F156" t="str">
            <v>P20650521-0098</v>
          </cell>
        </row>
        <row r="157">
          <cell r="E157" t="str">
            <v>巴里坤县农业产业园调水工程</v>
          </cell>
          <cell r="F157" t="str">
            <v>P20650521-0087</v>
          </cell>
        </row>
        <row r="158">
          <cell r="E158" t="str">
            <v>巴里坤县三塘湖工业园区条湖区供水工程建设项目</v>
          </cell>
          <cell r="F158" t="str">
            <v>P20650521-0091</v>
          </cell>
        </row>
        <row r="159">
          <cell r="E159" t="str">
            <v>哈密市伊吾县城乡冷链物流建设项目</v>
          </cell>
          <cell r="F159" t="str">
            <v>P20650522-0013</v>
          </cell>
        </row>
        <row r="160">
          <cell r="E160" t="str">
            <v>哈密市伊吾县峡沟水库提质增效项目</v>
          </cell>
          <cell r="F160" t="str">
            <v>P20650522-0016</v>
          </cell>
        </row>
        <row r="161">
          <cell r="E161" t="str">
            <v>新疆准东经济技术开发区五彩湾新城备用热源项目</v>
          </cell>
          <cell r="F161" t="str">
            <v>P20652300-0039</v>
          </cell>
        </row>
        <row r="162">
          <cell r="E162" t="str">
            <v>新疆准东经济技术开发区产教融合科技创新园</v>
          </cell>
          <cell r="F162" t="str">
            <v>P19652300-0015</v>
          </cell>
        </row>
        <row r="163">
          <cell r="E163" t="str">
            <v>昌吉州中医医院内科综合楼和全科医生培养基地及地下公共停车场一期建设项目配套附属工程</v>
          </cell>
          <cell r="F163" t="str">
            <v>P20652300-0001</v>
          </cell>
        </row>
        <row r="164">
          <cell r="E164" t="str">
            <v>昌吉州人民医院新区医院建设项目</v>
          </cell>
          <cell r="F164" t="str">
            <v>P21652300-0001</v>
          </cell>
        </row>
        <row r="165">
          <cell r="E165" t="str">
            <v>昌吉市城乡排水一体化建设项目</v>
          </cell>
          <cell r="F165" t="str">
            <v>P20652301-0012</v>
          </cell>
        </row>
        <row r="166">
          <cell r="E166" t="str">
            <v>昌吉市供热管网改造项目</v>
          </cell>
          <cell r="F166" t="str">
            <v>P20652301-0042</v>
          </cell>
        </row>
        <row r="167">
          <cell r="E167" t="str">
            <v>昌吉市垃圾循环处置再生利用项目</v>
          </cell>
          <cell r="F167" t="str">
            <v>P19652301-0034</v>
          </cell>
        </row>
        <row r="168">
          <cell r="E168" t="str">
            <v>昌吉市城北污水处理厂退水管线及蓄水池建设项目</v>
          </cell>
          <cell r="F168" t="str">
            <v>P19652301-0033</v>
          </cell>
        </row>
        <row r="169">
          <cell r="E169" t="str">
            <v>昌吉市城北污水处理厂和污泥无害化处理再利用建设项目</v>
          </cell>
          <cell r="F169" t="str">
            <v>P19652301-0073</v>
          </cell>
        </row>
        <row r="170">
          <cell r="E170" t="str">
            <v>昌吉市城北污水厂配套管网建设项目</v>
          </cell>
          <cell r="F170" t="str">
            <v>P19652301-0023</v>
          </cell>
        </row>
        <row r="171">
          <cell r="E171" t="str">
            <v>昌吉市闽昌工业园配套基础设施项目</v>
          </cell>
          <cell r="F171" t="str">
            <v>P20652301-0024</v>
          </cell>
        </row>
        <row r="172">
          <cell r="E172" t="str">
            <v>昌吉市阿什里乡灌区综合供水工程</v>
          </cell>
          <cell r="F172" t="str">
            <v>P20652301-0117</v>
          </cell>
        </row>
        <row r="173">
          <cell r="E173" t="str">
            <v>昌吉市传输线路改造建设项目</v>
          </cell>
          <cell r="F173" t="str">
            <v>P20652301-0113</v>
          </cell>
        </row>
        <row r="174">
          <cell r="E174" t="str">
            <v>昌吉市智慧停车场改造建设项目</v>
          </cell>
          <cell r="F174" t="str">
            <v>P21652301-0022</v>
          </cell>
        </row>
        <row r="175">
          <cell r="E175" t="str">
            <v>昌吉市北郊陵园提升改造项目</v>
          </cell>
          <cell r="F175" t="str">
            <v>P20652301-0126</v>
          </cell>
        </row>
        <row r="176">
          <cell r="E176" t="str">
            <v>昌吉市失能老人养护院建设项目</v>
          </cell>
          <cell r="F176" t="str">
            <v>P20652301-0106</v>
          </cell>
        </row>
        <row r="177">
          <cell r="E177" t="str">
            <v>昌吉市再生水资源循环利用建设项目</v>
          </cell>
          <cell r="F177" t="str">
            <v>P20652301-0140</v>
          </cell>
        </row>
        <row r="178">
          <cell r="E178" t="str">
            <v>昌吉市智慧城市公共信息平台及示范应用建设项目二期</v>
          </cell>
          <cell r="F178" t="str">
            <v>P20652301-0144</v>
          </cell>
        </row>
        <row r="179">
          <cell r="E179" t="str">
            <v>昌吉市百里丹霞地质公园旅游与资源再利用项目</v>
          </cell>
          <cell r="F179" t="str">
            <v>P20652301-0104</v>
          </cell>
        </row>
        <row r="180">
          <cell r="E180" t="str">
            <v>昌吉市应急处置及传染病专科医院建设项目</v>
          </cell>
          <cell r="F180" t="str">
            <v>P20652301-0098</v>
          </cell>
        </row>
        <row r="181">
          <cell r="E181" t="str">
            <v>昌吉市城管系统城南停车场建设项目</v>
          </cell>
          <cell r="F181" t="str">
            <v>P20652301-0136</v>
          </cell>
        </row>
        <row r="182">
          <cell r="E182" t="str">
            <v>昌吉州昌吉市医疗垃圾物处理项目</v>
          </cell>
          <cell r="F182" t="str">
            <v>P21652301-0023</v>
          </cell>
        </row>
        <row r="183">
          <cell r="E183" t="str">
            <v>昌吉生态医养健康研发园区基础设施建设项目</v>
          </cell>
          <cell r="F183" t="str">
            <v>P21652301-0003</v>
          </cell>
        </row>
        <row r="184">
          <cell r="E184" t="str">
            <v>昌吉市人民医院医共体医疗机构服务能力提升项目</v>
          </cell>
          <cell r="F184" t="str">
            <v>P21652301-0009</v>
          </cell>
        </row>
        <row r="185">
          <cell r="E185" t="str">
            <v>昌吉市少儿职业体验馆及科普基地建设项目</v>
          </cell>
          <cell r="F185" t="str">
            <v>P20652301-0129</v>
          </cell>
        </row>
        <row r="186">
          <cell r="E186" t="str">
            <v>昌吉市中医院综合项目</v>
          </cell>
          <cell r="F186" t="str">
            <v>P20652301-0138</v>
          </cell>
        </row>
        <row r="187">
          <cell r="E187" t="str">
            <v>昌吉市头屯河水厂及管网建设项目</v>
          </cell>
          <cell r="F187" t="str">
            <v>P19652301-0047</v>
          </cell>
        </row>
        <row r="188">
          <cell r="E188" t="str">
            <v>昌吉市努尔加水库至西干渠首渠道供水能力提升项目</v>
          </cell>
          <cell r="F188" t="str">
            <v>P20652301-0028</v>
          </cell>
        </row>
        <row r="189">
          <cell r="E189" t="str">
            <v>昌吉市公立医院建设项目</v>
          </cell>
          <cell r="F189" t="str">
            <v>P18652301-0017</v>
          </cell>
        </row>
        <row r="190">
          <cell r="E190" t="str">
            <v>昌吉市生态环保车辆停车场</v>
          </cell>
          <cell r="F190" t="str">
            <v>P19652301-0046</v>
          </cell>
        </row>
        <row r="191">
          <cell r="E191" t="str">
            <v>昌吉市索尔巴斯陶景区旅游基础设施项目</v>
          </cell>
          <cell r="F191" t="str">
            <v>P20652301-0088</v>
          </cell>
        </row>
        <row r="192">
          <cell r="E192" t="str">
            <v>昌吉市旧城改造供热管网建设项目</v>
          </cell>
          <cell r="F192" t="str">
            <v>P20652301-0015</v>
          </cell>
        </row>
        <row r="193">
          <cell r="E193" t="str">
            <v>昌吉市城南公墓建设项目</v>
          </cell>
          <cell r="F193" t="str">
            <v>P19652301-0070</v>
          </cell>
        </row>
        <row r="194">
          <cell r="E194" t="str">
            <v>昌吉市人民医院医疗救治中心体系建设项目</v>
          </cell>
          <cell r="F194" t="str">
            <v>P20652301-0096</v>
          </cell>
        </row>
        <row r="195">
          <cell r="E195" t="str">
            <v>昌吉市三屯河水库除险加固工程</v>
          </cell>
          <cell r="F195" t="str">
            <v>P20652301-0103</v>
          </cell>
        </row>
        <row r="196">
          <cell r="E196" t="str">
            <v>新医大第一附属医院昌吉分院医共体医疗机构服务能力提升项目</v>
          </cell>
          <cell r="F196" t="str">
            <v>P21652301-0008</v>
          </cell>
        </row>
        <row r="197">
          <cell r="E197" t="str">
            <v>昌吉市地下水可持续开发利用项目</v>
          </cell>
          <cell r="F197" t="str">
            <v>P20652301-0108</v>
          </cell>
        </row>
        <row r="198">
          <cell r="E198" t="str">
            <v>昌吉市综合产业园建设项目</v>
          </cell>
          <cell r="F198" t="str">
            <v>P19652301-0089</v>
          </cell>
        </row>
        <row r="199">
          <cell r="E199" t="str">
            <v>昌吉市农村环境整治项目</v>
          </cell>
          <cell r="F199" t="str">
            <v>P21652301-0012</v>
          </cell>
        </row>
        <row r="200">
          <cell r="E200" t="str">
            <v>昌吉市西城区供热项目</v>
          </cell>
          <cell r="F200" t="str">
            <v>P21652301-0021</v>
          </cell>
        </row>
        <row r="201">
          <cell r="E201" t="str">
            <v>昌吉市亚欧国际物流园区基础设建设项目</v>
          </cell>
          <cell r="F201" t="str">
            <v>P20652301-0111</v>
          </cell>
        </row>
        <row r="202">
          <cell r="E202" t="str">
            <v>昌吉生态医养创意生活园区基础设施建设项目</v>
          </cell>
          <cell r="F202" t="str">
            <v>P21652301-0002</v>
          </cell>
        </row>
        <row r="203">
          <cell r="E203" t="str">
            <v>昌吉生态医养综合园区基础设施建设项目</v>
          </cell>
          <cell r="F203" t="str">
            <v>P21652301-0001</v>
          </cell>
        </row>
        <row r="204">
          <cell r="E204" t="str">
            <v>昌吉市努尔加水库引调水工程项目</v>
          </cell>
          <cell r="F204" t="str">
            <v>P20652301-0110</v>
          </cell>
        </row>
        <row r="205">
          <cell r="E205" t="str">
            <v>昌吉市再生资源回收利用产业园项目</v>
          </cell>
          <cell r="F205" t="str">
            <v>P20652301-0127</v>
          </cell>
        </row>
        <row r="206">
          <cell r="E206" t="str">
            <v>昌吉市蔬菜配送中心项目</v>
          </cell>
          <cell r="F206" t="str">
            <v>P21652301-0026</v>
          </cell>
        </row>
        <row r="207">
          <cell r="E207" t="str">
            <v>昌吉市葡萄酒庄基础设施建设项目</v>
          </cell>
          <cell r="F207" t="str">
            <v>P21652301-0024</v>
          </cell>
        </row>
        <row r="208">
          <cell r="E208" t="str">
            <v>昌吉市农村饮水水源保障能力提升工程</v>
          </cell>
          <cell r="F208" t="str">
            <v>P21652301-0013</v>
          </cell>
        </row>
        <row r="209">
          <cell r="E209" t="str">
            <v>昌吉州阜康市2020年老旧小区改造外配套基础设施建设项目</v>
          </cell>
          <cell r="F209" t="str">
            <v>P20652302-0017</v>
          </cell>
        </row>
        <row r="210">
          <cell r="E210" t="str">
            <v>阜康市产业园基础设施建设项目——排水管网提升改造工程</v>
          </cell>
          <cell r="F210" t="str">
            <v>P20652302-0095</v>
          </cell>
        </row>
        <row r="211">
          <cell r="E211" t="str">
            <v>阜康市产业园基础设施建设项目——气化园区工程</v>
          </cell>
          <cell r="F211" t="str">
            <v>P20652302-0096</v>
          </cell>
        </row>
        <row r="212">
          <cell r="E212" t="str">
            <v>昌吉州阜康市水源地建设项目</v>
          </cell>
          <cell r="F212" t="str">
            <v>P20652302-0042</v>
          </cell>
        </row>
        <row r="213">
          <cell r="E213" t="str">
            <v>阜康市殡仪馆配套设施建设项目</v>
          </cell>
          <cell r="F213" t="str">
            <v>P19652302-0034</v>
          </cell>
        </row>
        <row r="214">
          <cell r="E214" t="str">
            <v>阜康市职业教育基础设施及设备建设项目</v>
          </cell>
          <cell r="F214" t="str">
            <v>P19652302-0087</v>
          </cell>
        </row>
        <row r="215">
          <cell r="E215" t="str">
            <v>昌吉州阜康市城镇垃圾再生利用项目</v>
          </cell>
          <cell r="F215" t="str">
            <v>P20652302-0079</v>
          </cell>
        </row>
        <row r="216">
          <cell r="E216" t="str">
            <v>阜康市人民医院应对公共卫生突发事件防控能力提升建设项目</v>
          </cell>
          <cell r="F216" t="str">
            <v>P20652302-0004</v>
          </cell>
        </row>
        <row r="217">
          <cell r="E217" t="str">
            <v>呼图壁县红山下水库工程</v>
          </cell>
          <cell r="F217" t="str">
            <v>P16652323-0028</v>
          </cell>
        </row>
        <row r="218">
          <cell r="E218" t="str">
            <v>呼图壁县纺织服装产业园配套服务基地项目</v>
          </cell>
          <cell r="F218" t="str">
            <v>P17652323-0018</v>
          </cell>
        </row>
        <row r="219">
          <cell r="E219" t="str">
            <v>呼图壁县百泉湖旅游休闲度假区基础设施建设项目</v>
          </cell>
          <cell r="F219" t="str">
            <v>P20652323-0035</v>
          </cell>
        </row>
        <row r="220">
          <cell r="E220" t="str">
            <v>呼图壁县2018年棚户区改造项目</v>
          </cell>
          <cell r="F220" t="str">
            <v>P18652323-0020</v>
          </cell>
        </row>
        <row r="221">
          <cell r="E221" t="str">
            <v>呼图壁县公共卫生防控能力提升项目</v>
          </cell>
          <cell r="F221" t="str">
            <v>P20652323-0016</v>
          </cell>
        </row>
        <row r="222">
          <cell r="E222" t="str">
            <v>玛纳斯县中医医院中医康复治疗建设项目</v>
          </cell>
          <cell r="F222" t="str">
            <v>P20652324-0032</v>
          </cell>
        </row>
        <row r="223">
          <cell r="E223" t="str">
            <v>昌吉州玛纳斯县生活垃圾分类收集转运建设项目</v>
          </cell>
          <cell r="F223" t="str">
            <v>P20652324-0025</v>
          </cell>
        </row>
        <row r="224">
          <cell r="E224" t="str">
            <v>昌吉州玛纳斯县工业园区集中供热（汽）及配套管网建设项目</v>
          </cell>
          <cell r="F224" t="str">
            <v>P20652324-0018</v>
          </cell>
        </row>
        <row r="225">
          <cell r="E225" t="str">
            <v>石玛兵地融合低电价示范区增量配电网建设项目</v>
          </cell>
          <cell r="F225" t="str">
            <v>P20652324-0022</v>
          </cell>
        </row>
        <row r="226">
          <cell r="E226" t="str">
            <v>玛纳斯县冷链物流园区建设项目</v>
          </cell>
          <cell r="F226" t="str">
            <v>P19652324-0031</v>
          </cell>
        </row>
        <row r="227">
          <cell r="E227" t="str">
            <v>昌吉州玛纳斯县工业园区公共卫生服务中心项目</v>
          </cell>
          <cell r="F227" t="str">
            <v>P20652324-0015</v>
          </cell>
        </row>
        <row r="228">
          <cell r="E228" t="str">
            <v>玛纳斯县人民医院综合服务能力提升建设项目</v>
          </cell>
          <cell r="F228" t="str">
            <v>P20652324-0030</v>
          </cell>
        </row>
        <row r="229">
          <cell r="E229" t="str">
            <v>昌吉州玛纳斯县城市供水管网建设工程</v>
          </cell>
          <cell r="F229" t="str">
            <v>P20652324-0024</v>
          </cell>
        </row>
        <row r="230">
          <cell r="E230" t="str">
            <v>石玛兵地融合发展试验区供水工程建设项目</v>
          </cell>
          <cell r="F230" t="str">
            <v>P20652324-0020</v>
          </cell>
        </row>
        <row r="231">
          <cell r="E231" t="str">
            <v>吉木萨尔县泉子街镇吾塘沟引调水项目</v>
          </cell>
          <cell r="F231" t="str">
            <v>P20652327-0025</v>
          </cell>
        </row>
        <row r="232">
          <cell r="E232" t="str">
            <v>昌吉州吉木萨尔县自来水厂及老旧供水管网改造提升工程建设项目</v>
          </cell>
          <cell r="F232" t="str">
            <v>P20652327-0038</v>
          </cell>
        </row>
        <row r="233">
          <cell r="E233" t="str">
            <v>吉木萨尔县北庭故城旅游景区基础设施建设项目</v>
          </cell>
          <cell r="F233" t="str">
            <v>P20652327-0029</v>
          </cell>
        </row>
        <row r="234">
          <cell r="E234" t="str">
            <v>吉木萨尔县生活物资冷库建设项目</v>
          </cell>
          <cell r="F234" t="str">
            <v>P20652327-0030</v>
          </cell>
        </row>
        <row r="235">
          <cell r="E235" t="str">
            <v>吉木萨尔县城市东区市政基础设施建设项目</v>
          </cell>
          <cell r="F235" t="str">
            <v>P20652327-0034</v>
          </cell>
        </row>
        <row r="236">
          <cell r="E236" t="str">
            <v>新疆吉木萨尔县泉沟水库枢纽工程</v>
          </cell>
          <cell r="F236" t="str">
            <v>P20652327-0023</v>
          </cell>
        </row>
        <row r="237">
          <cell r="E237" t="str">
            <v>吉木萨尔县老城区市政基础设施改造建设项目</v>
          </cell>
          <cell r="F237" t="str">
            <v>P20652327-0040</v>
          </cell>
        </row>
        <row r="238">
          <cell r="E238" t="str">
            <v>吉木萨尔县供水管网及设施改造建设项目</v>
          </cell>
          <cell r="F238" t="str">
            <v>P20652327-0037</v>
          </cell>
        </row>
        <row r="239">
          <cell r="E239" t="str">
            <v>吉木萨尔县第二污水处理厂改扩建工程</v>
          </cell>
          <cell r="F239" t="str">
            <v>P20652327-0005</v>
          </cell>
        </row>
        <row r="240">
          <cell r="E240" t="str">
            <v>吉木萨尔县人民医院新院区建设项目</v>
          </cell>
          <cell r="F240" t="str">
            <v>P20652327-0028</v>
          </cell>
        </row>
        <row r="241">
          <cell r="E241" t="str">
            <v>木垒县鸣沙山胡杨林景区建设项目</v>
          </cell>
          <cell r="F241" t="str">
            <v>P19652328-0017</v>
          </cell>
        </row>
        <row r="242">
          <cell r="E242" t="str">
            <v>木垒县鹰嘴豆创新能力提升建设项目</v>
          </cell>
          <cell r="F242" t="str">
            <v>P20652328-0030</v>
          </cell>
        </row>
        <row r="243">
          <cell r="E243" t="str">
            <v>木垒县生活垃圾处理建设项目</v>
          </cell>
          <cell r="F243" t="str">
            <v>P20652328-0017</v>
          </cell>
        </row>
        <row r="244">
          <cell r="E244" t="str">
            <v>木垒县城停车场建设项目</v>
          </cell>
          <cell r="F244" t="str">
            <v>P20652328-0018</v>
          </cell>
        </row>
        <row r="245">
          <cell r="E245" t="str">
            <v>木垒县南部山区旅游基础设施建设项目</v>
          </cell>
          <cell r="F245" t="str">
            <v>P20652328-0013</v>
          </cell>
        </row>
        <row r="246">
          <cell r="E246" t="str">
            <v>木垒县2021年老旧小区提升改造建设项目</v>
          </cell>
          <cell r="F246" t="str">
            <v>P20652328-0021</v>
          </cell>
        </row>
        <row r="247">
          <cell r="E247" t="str">
            <v>木垒县民生工业园区标准化厂房（三期）建设项目</v>
          </cell>
          <cell r="F247" t="str">
            <v>P20652328-0024</v>
          </cell>
        </row>
        <row r="248">
          <cell r="E248" t="str">
            <v>木垒县冷链物流设施建设项目</v>
          </cell>
          <cell r="F248" t="str">
            <v>P20652328-0014</v>
          </cell>
        </row>
        <row r="249">
          <cell r="E249" t="str">
            <v>木垒县城市地下配套基础设施建设项目</v>
          </cell>
          <cell r="F249" t="str">
            <v>P20652328-0016</v>
          </cell>
        </row>
        <row r="250">
          <cell r="E250" t="str">
            <v>木垒县马产业融合发展示范园建设项目</v>
          </cell>
          <cell r="F250" t="str">
            <v>P20652328-0031</v>
          </cell>
        </row>
        <row r="251">
          <cell r="E251" t="str">
            <v>木垒县供水设施建设项目</v>
          </cell>
          <cell r="F251" t="str">
            <v>P20652328-0015</v>
          </cell>
        </row>
        <row r="252">
          <cell r="E252" t="str">
            <v>木垒县康养中心建设项目</v>
          </cell>
          <cell r="F252" t="str">
            <v>P19652328-0010</v>
          </cell>
        </row>
        <row r="253">
          <cell r="E253" t="str">
            <v>木垒县白杨河乡农村产业融合发展示范园建设项目</v>
          </cell>
          <cell r="F253" t="str">
            <v>P20652328-0002</v>
          </cell>
        </row>
        <row r="254">
          <cell r="E254" t="str">
            <v>木垒县集中供热工程</v>
          </cell>
          <cell r="F254" t="str">
            <v>P19652328-0023</v>
          </cell>
        </row>
        <row r="255">
          <cell r="E255" t="str">
            <v>木垒县人民医院智慧医院建设项目</v>
          </cell>
          <cell r="F255" t="str">
            <v>P19652328-0014</v>
          </cell>
        </row>
        <row r="256">
          <cell r="E256" t="str">
            <v>博州温泉县呼场至G30线及S205线K31博乐老火车站至K89敖包段公路建设项目</v>
          </cell>
          <cell r="F256" t="str">
            <v>P19652700-0011</v>
          </cell>
        </row>
        <row r="257">
          <cell r="E257" t="str">
            <v>博乐市城市污水处理项目</v>
          </cell>
          <cell r="F257" t="str">
            <v>P21652701-0002</v>
          </cell>
        </row>
        <row r="258">
          <cell r="E258" t="str">
            <v>精河县物流集散产业园及配套设施建设项目</v>
          </cell>
          <cell r="F258" t="str">
            <v>P20652722-0045</v>
          </cell>
        </row>
        <row r="259">
          <cell r="E259" t="str">
            <v>博州精河灌区干支渠渠系升级改造项目</v>
          </cell>
          <cell r="F259" t="str">
            <v>P20652722-0034</v>
          </cell>
        </row>
        <row r="260">
          <cell r="E260" t="str">
            <v>博州温泉县阿敦乔鲁景区基础建设项目</v>
          </cell>
          <cell r="F260" t="str">
            <v>P20652723-0016</v>
          </cell>
        </row>
        <row r="261">
          <cell r="E261" t="str">
            <v>库尔勒纺织服装城纺织新材料产业园标准厂房及配套设施项目</v>
          </cell>
          <cell r="F261" t="str">
            <v>P20652800-0084</v>
          </cell>
        </row>
        <row r="262">
          <cell r="E262" t="str">
            <v>库尔勒经济技术开发区中水管网项目</v>
          </cell>
          <cell r="F262" t="str">
            <v>P20652800-0089</v>
          </cell>
        </row>
        <row r="263">
          <cell r="E263" t="str">
            <v>库尔勒经济技术开发区织造家纺园标准厂房项目</v>
          </cell>
          <cell r="F263" t="str">
            <v>P20652800-0002</v>
          </cell>
        </row>
        <row r="264">
          <cell r="E264" t="str">
            <v>跨境电商产业园基础设施及配套项目</v>
          </cell>
          <cell r="F264" t="str">
            <v>P20652800-0081</v>
          </cell>
        </row>
        <row r="265">
          <cell r="E265" t="str">
            <v>库尔勒经济技术开发区工业园区配套公共停车场</v>
          </cell>
          <cell r="F265" t="str">
            <v>P20652800-0092</v>
          </cell>
        </row>
        <row r="266">
          <cell r="E266" t="str">
            <v>库尔勒纺织服装城印染园企业孵化基地建设项目</v>
          </cell>
          <cell r="F266" t="str">
            <v>P20652800-0090</v>
          </cell>
        </row>
        <row r="267">
          <cell r="E267" t="str">
            <v>库尔勒经济技术开发区绿色织造产业园标准厂房及配套项目</v>
          </cell>
          <cell r="F267" t="str">
            <v>P19652800-0056</v>
          </cell>
        </row>
        <row r="268">
          <cell r="E268" t="str">
            <v>库尔勒经济技术开发区一期生活供水主管网项目</v>
          </cell>
          <cell r="F268" t="str">
            <v>P20652800-0094</v>
          </cell>
        </row>
        <row r="269">
          <cell r="E269" t="str">
            <v>库尔勒经济技术开发区污水管网完善工程项目</v>
          </cell>
          <cell r="F269" t="str">
            <v>P20652800-0088</v>
          </cell>
        </row>
        <row r="270">
          <cell r="E270" t="str">
            <v>库尔勒经济技术开发区医药产业园及配套设施项目</v>
          </cell>
          <cell r="F270" t="str">
            <v>P20652800-0079</v>
          </cell>
        </row>
        <row r="271">
          <cell r="E271" t="str">
            <v>库尔勒经济技术开发区新能源汽车产业园标准厂房及配套设施项目</v>
          </cell>
          <cell r="F271" t="str">
            <v>P20652800-0080</v>
          </cell>
        </row>
        <row r="272">
          <cell r="E272" t="str">
            <v>巴州巴音职业技术学院产教融合示范基地建设项目</v>
          </cell>
          <cell r="F272" t="str">
            <v>P20652800-0102</v>
          </cell>
        </row>
        <row r="273">
          <cell r="E273" t="str">
            <v>库尔勒经济技术开发区综合客运货运枢纽配套建公共停车场</v>
          </cell>
          <cell r="F273" t="str">
            <v>P20652800-0091</v>
          </cell>
        </row>
        <row r="274">
          <cell r="E274" t="str">
            <v>库尔勒经济技术开发区绿色能源产业园配套附属设施项目</v>
          </cell>
          <cell r="F274" t="str">
            <v>P20652800-0087</v>
          </cell>
        </row>
        <row r="275">
          <cell r="E275" t="str">
            <v>巴州人民医院急救诊疗中心综合项目</v>
          </cell>
          <cell r="F275" t="str">
            <v>P20652800-0077</v>
          </cell>
        </row>
        <row r="276">
          <cell r="E276" t="str">
            <v>库尔勒市上库高新区新材料产业园基础设施项目</v>
          </cell>
          <cell r="F276" t="str">
            <v>P20652801-0152</v>
          </cell>
        </row>
        <row r="277">
          <cell r="E277" t="str">
            <v>库尔勒市职业技能实训基地建设项目</v>
          </cell>
          <cell r="F277" t="str">
            <v>P21652801-0049</v>
          </cell>
        </row>
        <row r="278">
          <cell r="E278" t="str">
            <v>库尔勒市职业中学建设项目</v>
          </cell>
          <cell r="F278" t="str">
            <v>P21652801-0050</v>
          </cell>
        </row>
        <row r="279">
          <cell r="E279" t="str">
            <v>库尔勒市库尔楚水库建设项目</v>
          </cell>
          <cell r="F279" t="str">
            <v>P21652801-0058</v>
          </cell>
        </row>
        <row r="280">
          <cell r="E280" t="str">
            <v>库尔勒市农业科技示范园区基础设施项目</v>
          </cell>
          <cell r="F280" t="str">
            <v>P21652801-0054</v>
          </cell>
        </row>
        <row r="281">
          <cell r="E281" t="str">
            <v>库尔勒市西城区棚户区改造（二期）</v>
          </cell>
          <cell r="F281" t="str">
            <v>P20652801-0133</v>
          </cell>
        </row>
        <row r="282">
          <cell r="E282" t="str">
            <v>库尔勒市农业产业融合发展示范园区基础建设项目</v>
          </cell>
          <cell r="F282" t="str">
            <v>P20652801-0157</v>
          </cell>
        </row>
        <row r="283">
          <cell r="E283" t="str">
            <v>巴州库尔勒上库高新区食品农产品加工产教融合实训基地</v>
          </cell>
          <cell r="F283" t="str">
            <v>P20652801-0153</v>
          </cell>
        </row>
        <row r="284">
          <cell r="E284" t="str">
            <v>库尔勒市纺织服装加工园区基础设施项目</v>
          </cell>
          <cell r="F284" t="str">
            <v>P21652801-0057</v>
          </cell>
        </row>
        <row r="285">
          <cell r="E285" t="str">
            <v>库尔勒市农业高新科技示范园区建设项目</v>
          </cell>
          <cell r="F285" t="str">
            <v>P21652801-0055</v>
          </cell>
        </row>
        <row r="286">
          <cell r="E286" t="str">
            <v>库尔勒市传染病防控提升能力项目</v>
          </cell>
          <cell r="F286" t="str">
            <v>P20652801-0010</v>
          </cell>
        </row>
        <row r="287">
          <cell r="E287" t="str">
            <v>库尔勒陆港型国家物流枢纽库东仓储物流基地项目</v>
          </cell>
          <cell r="F287" t="str">
            <v>P19652801-0110</v>
          </cell>
        </row>
        <row r="288">
          <cell r="E288" t="str">
            <v>库尔勒市老城区水电气热及市政基础设施提升改造工程（四期）</v>
          </cell>
          <cell r="F288" t="str">
            <v>P20652801-0161</v>
          </cell>
        </row>
        <row r="289">
          <cell r="E289" t="str">
            <v>库尔勒石油石化产业园烯烃产业园基础设施项目一期</v>
          </cell>
          <cell r="F289" t="str">
            <v>P21652801-0068</v>
          </cell>
        </row>
        <row r="290">
          <cell r="E290" t="str">
            <v>库尔勒石油石化产业园中小微企业孵化园基础设施项目</v>
          </cell>
          <cell r="F290" t="str">
            <v>P21652801-0047</v>
          </cell>
        </row>
        <row r="291">
          <cell r="E291" t="str">
            <v>库尔勒上库综合产业园区创业孵化基地基础配套项目</v>
          </cell>
          <cell r="F291" t="str">
            <v>P21652801-0048</v>
          </cell>
        </row>
        <row r="292">
          <cell r="E292" t="str">
            <v>库尔勒市一二三产融合发展示范园区基础设施项目</v>
          </cell>
          <cell r="F292" t="str">
            <v>P21652801-0052</v>
          </cell>
        </row>
        <row r="293">
          <cell r="E293" t="str">
            <v>库尔勒市农产品物流配送中心基础设施项目</v>
          </cell>
          <cell r="F293" t="str">
            <v>P21652801-0056</v>
          </cell>
        </row>
        <row r="294">
          <cell r="E294" t="str">
            <v>库尔勒市鸿雁河新区地下管廊工程（一期）</v>
          </cell>
          <cell r="F294" t="str">
            <v>P21652801-0078</v>
          </cell>
        </row>
        <row r="295">
          <cell r="E295" t="str">
            <v>库尔勒市康养产业园区基础设施建设项目</v>
          </cell>
          <cell r="F295" t="str">
            <v>P20652801-0159</v>
          </cell>
        </row>
        <row r="296">
          <cell r="E296" t="str">
            <v>库尔勒石油石化产业园纺织产业园基础设施项目一期</v>
          </cell>
          <cell r="F296" t="str">
            <v>P21652801-0069</v>
          </cell>
        </row>
        <row r="297">
          <cell r="E297" t="str">
            <v>库尔勒市老旧小区节能改造及基础配套项目</v>
          </cell>
          <cell r="F297" t="str">
            <v>P20652801-0160</v>
          </cell>
        </row>
        <row r="298">
          <cell r="E298" t="str">
            <v>库尔勒市第二水源地建设项目（二期）</v>
          </cell>
          <cell r="F298" t="str">
            <v>P20652801-0163</v>
          </cell>
        </row>
        <row r="299">
          <cell r="E299" t="str">
            <v>轮台县阳霞镇污水处理站改造项目</v>
          </cell>
          <cell r="F299" t="str">
            <v>P20652822-0043</v>
          </cell>
        </row>
        <row r="300">
          <cell r="E300" t="str">
            <v>轮台县集中供热提升改造建设项目</v>
          </cell>
          <cell r="F300" t="str">
            <v>P19652822-0199</v>
          </cell>
        </row>
        <row r="301">
          <cell r="E301" t="str">
            <v>轮台县棚户区改造项目一期</v>
          </cell>
          <cell r="F301" t="str">
            <v>P20652822-0094</v>
          </cell>
        </row>
        <row r="302">
          <cell r="E302" t="str">
            <v>轮台县城镇生活垃圾分类及收转运示范项目</v>
          </cell>
          <cell r="F302" t="str">
            <v>P20652822-0093</v>
          </cell>
        </row>
        <row r="303">
          <cell r="E303" t="str">
            <v>轮台县新城区污水处理提质增效建设项目</v>
          </cell>
          <cell r="F303" t="str">
            <v>P19652822-0197</v>
          </cell>
        </row>
        <row r="304">
          <cell r="E304" t="str">
            <v>轮台县阳霞水库工程</v>
          </cell>
          <cell r="F304" t="str">
            <v>P19652822-0179</v>
          </cell>
        </row>
        <row r="305">
          <cell r="E305" t="str">
            <v>轮台县污水中水回用建设项目</v>
          </cell>
          <cell r="F305" t="str">
            <v>P19652822-0194</v>
          </cell>
        </row>
        <row r="306">
          <cell r="E306" t="str">
            <v>轮台县县城生活垃圾卫生填埋场二期扩建工程</v>
          </cell>
          <cell r="F306" t="str">
            <v>P20652822-0055</v>
          </cell>
        </row>
        <row r="307">
          <cell r="E307" t="str">
            <v>-轮台县人民医院城乡医疗体系一体化建设项目</v>
          </cell>
          <cell r="F307" t="str">
            <v>P20652822-0087</v>
          </cell>
        </row>
        <row r="308">
          <cell r="E308" t="str">
            <v>轮台县棚户区改造项目三期</v>
          </cell>
          <cell r="F308" t="str">
            <v>P20652822-0092</v>
          </cell>
        </row>
        <row r="309">
          <cell r="E309" t="str">
            <v>轮台县城市应急备用水厂建设项目（二期）</v>
          </cell>
          <cell r="F309" t="str">
            <v>P20652822-0047</v>
          </cell>
        </row>
        <row r="310">
          <cell r="E310" t="str">
            <v>轮台县全域旅游基础设施建设项目</v>
          </cell>
          <cell r="F310" t="str">
            <v>P19652822-0196</v>
          </cell>
        </row>
        <row r="311">
          <cell r="E311" t="str">
            <v>轮台县棚户区改造项目二期</v>
          </cell>
          <cell r="F311" t="str">
            <v>P20652822-0095</v>
          </cell>
        </row>
        <row r="312">
          <cell r="E312" t="str">
            <v>轮台县城市停车场及配套基础设施建设项目</v>
          </cell>
          <cell r="F312" t="str">
            <v>P19652822-0180</v>
          </cell>
        </row>
        <row r="313">
          <cell r="E313" t="str">
            <v>巴州轮台县职业技术学校实训基地改扩建项目</v>
          </cell>
          <cell r="F313" t="str">
            <v>P19652822-0205</v>
          </cell>
        </row>
        <row r="314">
          <cell r="E314" t="str">
            <v>轮台县棚户区改造项目四期</v>
          </cell>
          <cell r="F314" t="str">
            <v>P20652822-0090</v>
          </cell>
        </row>
        <row r="315">
          <cell r="E315" t="str">
            <v>轮台县胡杨林公园旅游基础设施建设项目（二期）</v>
          </cell>
          <cell r="F315" t="str">
            <v>P19652822-0188</v>
          </cell>
        </row>
        <row r="316">
          <cell r="E316" t="str">
            <v>轮台县胡杨林公园旅游基础设施建设项目(一期)</v>
          </cell>
          <cell r="F316" t="str">
            <v>P19652822-0187</v>
          </cell>
        </row>
        <row r="317">
          <cell r="E317" t="str">
            <v>轮台县阳霞硫磺洞康养旅游开发建设项目</v>
          </cell>
          <cell r="F317" t="str">
            <v>P19652822-0181</v>
          </cell>
        </row>
        <row r="318">
          <cell r="E318" t="str">
            <v>轮台县供热管网改造项目</v>
          </cell>
          <cell r="F318" t="str">
            <v>P20652822-0036</v>
          </cell>
        </row>
        <row r="319">
          <cell r="E319" t="str">
            <v>尉犁县城镇生活污水处理厂改扩建建设项目</v>
          </cell>
          <cell r="F319" t="str">
            <v>P21652823-0001</v>
          </cell>
        </row>
        <row r="320">
          <cell r="E320" t="str">
            <v>尉犁县循环产业园基础设施建设项目</v>
          </cell>
          <cell r="F320" t="str">
            <v>P20652823-0067</v>
          </cell>
        </row>
        <row r="321">
          <cell r="E321" t="str">
            <v>尉犁县城北交通综合服务停车场建设项目</v>
          </cell>
          <cell r="F321" t="str">
            <v>P21652823-0003</v>
          </cell>
        </row>
        <row r="322">
          <cell r="E322" t="str">
            <v>尉犁县2021年公租房建设项目</v>
          </cell>
          <cell r="F322" t="str">
            <v>P21652823-0007</v>
          </cell>
        </row>
        <row r="323">
          <cell r="E323" t="str">
            <v>尉犁县井电双控巩固提升项目工程</v>
          </cell>
          <cell r="F323" t="str">
            <v>P20652823-0069</v>
          </cell>
        </row>
        <row r="324">
          <cell r="E324" t="str">
            <v>尉犁县墩阔坦产业园基础设施建设项目</v>
          </cell>
          <cell r="F324" t="str">
            <v>P20652823-0070</v>
          </cell>
        </row>
        <row r="325">
          <cell r="E325" t="str">
            <v>尉犁县冷链物流基地建设及配套基础设施建设项目</v>
          </cell>
          <cell r="F325" t="str">
            <v>P21652823-0006</v>
          </cell>
        </row>
        <row r="326">
          <cell r="E326" t="str">
            <v>巴州尉棉仓储物流园铁路专用线建设项目</v>
          </cell>
          <cell r="F326" t="str">
            <v>P21652823-0005</v>
          </cell>
        </row>
        <row r="327">
          <cell r="E327" t="str">
            <v>尉犁县工业园区创业创新孵化基地及配套基础设施建设项目</v>
          </cell>
          <cell r="F327" t="str">
            <v>P20652823-0065</v>
          </cell>
        </row>
        <row r="328">
          <cell r="E328" t="str">
            <v>尉犁县2021年棚户区城中村改造（西海子片区）建设项目</v>
          </cell>
          <cell r="F328" t="str">
            <v>P20652823-0038</v>
          </cell>
        </row>
        <row r="329">
          <cell r="E329" t="str">
            <v>尉犁县城南管网及配套基础设施建设项目</v>
          </cell>
          <cell r="F329" t="str">
            <v>P20652823-0059</v>
          </cell>
        </row>
        <row r="330">
          <cell r="E330" t="str">
            <v>库尔勒市垃圾焚烧厂尉犁县转运站配套设施建设项目</v>
          </cell>
          <cell r="F330" t="str">
            <v>P21652823-0002</v>
          </cell>
        </row>
        <row r="331">
          <cell r="E331" t="str">
            <v>尉犁县团结产业园基础设施建设项目</v>
          </cell>
          <cell r="F331" t="str">
            <v>P20652823-0068</v>
          </cell>
        </row>
        <row r="332">
          <cell r="E332" t="str">
            <v>尉犁县中小微企业标准化厂房及配套基础设施建设项目</v>
          </cell>
          <cell r="F332" t="str">
            <v>P20652823-0063</v>
          </cell>
        </row>
        <row r="333">
          <cell r="E333" t="str">
            <v>若羌县若羌河水库工程</v>
          </cell>
          <cell r="F333" t="str">
            <v>P20652824-0032</v>
          </cell>
        </row>
        <row r="334">
          <cell r="E334" t="str">
            <v>若羌县瓦石峡镇小微产业园区基础设施建设项目</v>
          </cell>
          <cell r="F334" t="str">
            <v>P19652824-0050</v>
          </cell>
        </row>
        <row r="335">
          <cell r="E335" t="str">
            <v>若羌县依吞布拉克镇集中供热工程（含依吞布拉克工业园区）</v>
          </cell>
          <cell r="F335" t="str">
            <v>P20652824-0139</v>
          </cell>
        </row>
        <row r="336">
          <cell r="E336" t="str">
            <v>若羌县农产品加工园区基础设施建设项目</v>
          </cell>
          <cell r="F336" t="str">
            <v>P21652824-0026</v>
          </cell>
        </row>
        <row r="337">
          <cell r="E337" t="str">
            <v>若羌县依吞布拉克镇生活垃圾处理工程</v>
          </cell>
          <cell r="F337" t="str">
            <v>P20652824-0142</v>
          </cell>
        </row>
        <row r="338">
          <cell r="E338" t="str">
            <v>巴州若羌县殡仪馆及骨灰安放建设项目</v>
          </cell>
          <cell r="F338" t="str">
            <v>P20652824-0117</v>
          </cell>
        </row>
        <row r="339">
          <cell r="E339" t="str">
            <v>若羌县生物科技成果转化产业园基础设施建设项目</v>
          </cell>
          <cell r="F339" t="str">
            <v>P20652824-0163</v>
          </cell>
        </row>
        <row r="340">
          <cell r="E340" t="str">
            <v>若羌县依吞布拉克镇排水管网建设项目</v>
          </cell>
          <cell r="F340" t="str">
            <v>P20652824-0141</v>
          </cell>
        </row>
        <row r="341">
          <cell r="E341" t="str">
            <v>若羌县区域性农产品产地仓储冷链物流设施建设项目</v>
          </cell>
          <cell r="F341" t="str">
            <v>P20652824-0106</v>
          </cell>
        </row>
        <row r="342">
          <cell r="E342" t="str">
            <v>若羌县智慧物流体系建设项目</v>
          </cell>
          <cell r="F342" t="str">
            <v>P20652824-0187</v>
          </cell>
        </row>
        <row r="343">
          <cell r="E343" t="str">
            <v>若羌县瓦石峡集中供热建设项目</v>
          </cell>
          <cell r="F343" t="str">
            <v>P20652824-0135</v>
          </cell>
        </row>
        <row r="344">
          <cell r="E344" t="str">
            <v>若羌县新材料产业园基础设施建设项目</v>
          </cell>
          <cell r="F344" t="str">
            <v>P20652824-0156</v>
          </cell>
        </row>
        <row r="345">
          <cell r="E345" t="str">
            <v>若羌县产业园区供气管网基础设施建设项目</v>
          </cell>
          <cell r="F345" t="str">
            <v>P20652824-0166</v>
          </cell>
        </row>
        <row r="346">
          <cell r="E346" t="str">
            <v>若羌县塔东物流商贸综合园区污水处理及中水回用建设项目</v>
          </cell>
          <cell r="F346" t="str">
            <v>P20652824-0126</v>
          </cell>
        </row>
        <row r="347">
          <cell r="E347" t="str">
            <v>若羌县建材园区供水工程</v>
          </cell>
          <cell r="F347" t="str">
            <v>P20652824-0123</v>
          </cell>
        </row>
        <row r="348">
          <cell r="E348" t="str">
            <v>若羌县铁木里克乡旅游基础设施建设项目</v>
          </cell>
          <cell r="F348" t="str">
            <v>P20652824-0128</v>
          </cell>
        </row>
        <row r="349">
          <cell r="E349" t="str">
            <v>若羌县汽贸汽配仓储物流园基础设施建设项目</v>
          </cell>
          <cell r="F349" t="str">
            <v>P21652824-0023</v>
          </cell>
        </row>
        <row r="350">
          <cell r="E350" t="str">
            <v>若羌县家居建材仓储物流园基础设施建设项目</v>
          </cell>
          <cell r="F350" t="str">
            <v>P21652824-0024</v>
          </cell>
        </row>
        <row r="351">
          <cell r="E351" t="str">
            <v>若羌县职业学校及实训基地建设项目</v>
          </cell>
          <cell r="F351" t="str">
            <v>P20652824-0134</v>
          </cell>
        </row>
        <row r="352">
          <cell r="E352" t="str">
            <v>若羌县停车场建设项目</v>
          </cell>
          <cell r="F352" t="str">
            <v>P20652824-0144</v>
          </cell>
        </row>
        <row r="353">
          <cell r="E353" t="str">
            <v>若羌县2020年公共租赁住房建设项目</v>
          </cell>
          <cell r="F353" t="str">
            <v>P20652824-0199</v>
          </cell>
        </row>
        <row r="354">
          <cell r="E354" t="str">
            <v>若羌县依吞布拉克镇探险旅游小镇基础设施建设项目</v>
          </cell>
          <cell r="F354" t="str">
            <v>P20652824-0125</v>
          </cell>
        </row>
        <row r="355">
          <cell r="E355" t="str">
            <v>若羌县南疆蔬菜副食品中转配送中心基础设施建设项目</v>
          </cell>
          <cell r="F355" t="str">
            <v>P20652824-0170</v>
          </cell>
        </row>
        <row r="356">
          <cell r="E356" t="str">
            <v>若羌县塔东物流商贸园区农副产品冷链物流仓储设施建设项目</v>
          </cell>
          <cell r="F356" t="str">
            <v>P20652824-0181</v>
          </cell>
        </row>
        <row r="357">
          <cell r="E357" t="str">
            <v>若羌县英苏特色民俗古村旅游基础设施建设项目</v>
          </cell>
          <cell r="F357" t="str">
            <v>P20652824-0132</v>
          </cell>
        </row>
        <row r="358">
          <cell r="E358" t="str">
            <v>若羌县河北巴州（邢若）科技产业园基础设施建设项目</v>
          </cell>
          <cell r="F358" t="str">
            <v>P20652824-0169</v>
          </cell>
        </row>
        <row r="359">
          <cell r="E359" t="str">
            <v>若羌县城乡客运站及配套公共服务设施建设项目</v>
          </cell>
          <cell r="F359" t="str">
            <v>P20652824-0194</v>
          </cell>
        </row>
        <row r="360">
          <cell r="E360" t="str">
            <v>若羌县集中供热热源及配套设施建设项目</v>
          </cell>
          <cell r="F360" t="str">
            <v>P20652824-0143</v>
          </cell>
        </row>
        <row r="361">
          <cell r="E361" t="str">
            <v>且末县冷链物流基础设施建设项目</v>
          </cell>
          <cell r="F361" t="str">
            <v>P20652825-0058</v>
          </cell>
        </row>
        <row r="362">
          <cell r="E362" t="str">
            <v>且末县垃圾无害化处理厂建设项目</v>
          </cell>
          <cell r="F362" t="str">
            <v>P20652825-0077</v>
          </cell>
        </row>
        <row r="363">
          <cell r="E363" t="str">
            <v>且末县人民医院传染病防治综合楼建设项目</v>
          </cell>
          <cell r="F363" t="str">
            <v>P19652825-0071</v>
          </cell>
        </row>
        <row r="364">
          <cell r="E364" t="str">
            <v>且末县骨干输水工程</v>
          </cell>
          <cell r="F364" t="str">
            <v>P21652825-0004</v>
          </cell>
        </row>
        <row r="365">
          <cell r="E365" t="str">
            <v>且末县城乡饮水水源地提质增效建设项目</v>
          </cell>
          <cell r="F365" t="str">
            <v>P19652825-0073</v>
          </cell>
        </row>
        <row r="366">
          <cell r="E366" t="str">
            <v>塔中-且末县天然气长输管线建设项目</v>
          </cell>
          <cell r="F366" t="str">
            <v>P21652825-0005</v>
          </cell>
        </row>
        <row r="367">
          <cell r="E367" t="str">
            <v>且末昆仑工业园区基础设施建设项目</v>
          </cell>
          <cell r="F367" t="str">
            <v>P19652825-0070</v>
          </cell>
        </row>
        <row r="368">
          <cell r="E368" t="str">
            <v>且末县昆仑工业园区员工宿舍建设项目</v>
          </cell>
          <cell r="F368" t="str">
            <v>P21652825-0009</v>
          </cell>
        </row>
        <row r="369">
          <cell r="E369" t="str">
            <v>且末县人民医院医疗能力提升改扩建项目</v>
          </cell>
          <cell r="F369" t="str">
            <v>P20652825-0062</v>
          </cell>
        </row>
        <row r="370">
          <cell r="E370" t="str">
            <v>且末县2021年公共租赁房建设项目</v>
          </cell>
          <cell r="F370" t="str">
            <v>P21652825-0008</v>
          </cell>
        </row>
        <row r="371">
          <cell r="E371" t="str">
            <v>焉耆盆地公铁联运客运交通中心建设项目</v>
          </cell>
          <cell r="F371" t="str">
            <v>P20652826-0104</v>
          </cell>
        </row>
        <row r="372">
          <cell r="E372" t="str">
            <v>焉耆县建筑垃圾处理项目</v>
          </cell>
          <cell r="F372" t="str">
            <v>P20652826-0107</v>
          </cell>
        </row>
        <row r="373">
          <cell r="E373" t="str">
            <v>巴州焉耆县传染病医学观察隔离中心建设项目</v>
          </cell>
          <cell r="F373" t="str">
            <v>P21652826-0042</v>
          </cell>
        </row>
        <row r="374">
          <cell r="E374" t="str">
            <v>焉耆县病死畜禽无害化处理中心建设项目</v>
          </cell>
          <cell r="F374" t="str">
            <v>P21652826-0034</v>
          </cell>
        </row>
        <row r="375">
          <cell r="E375" t="str">
            <v>焉耆县霍拉沟水库工程</v>
          </cell>
          <cell r="F375" t="str">
            <v>P21652826-0029</v>
          </cell>
        </row>
        <row r="376">
          <cell r="E376" t="str">
            <v>焉耆县河北巴州生态产业园临铁物流园项目（二期）</v>
          </cell>
          <cell r="F376" t="str">
            <v>P21652826-0043</v>
          </cell>
        </row>
        <row r="377">
          <cell r="E377" t="str">
            <v>焉耆县河北巴州生态产业园临铁物流园铁路专用线项目</v>
          </cell>
          <cell r="F377" t="str">
            <v>P20652826-0128</v>
          </cell>
        </row>
        <row r="378">
          <cell r="E378" t="str">
            <v>巴州焉耆县中医院项目</v>
          </cell>
          <cell r="F378" t="str">
            <v>P21652826-0044</v>
          </cell>
        </row>
        <row r="379">
          <cell r="E379" t="str">
            <v>焉耆县智慧居家养老建设项目</v>
          </cell>
          <cell r="F379" t="str">
            <v>P20652826-0110</v>
          </cell>
        </row>
        <row r="380">
          <cell r="E380" t="str">
            <v>焉耆县河北巴州生态产业园至临铁物流园铁路专用线建设项目</v>
          </cell>
          <cell r="F380" t="str">
            <v>P20652826-0102</v>
          </cell>
        </row>
        <row r="381">
          <cell r="E381" t="str">
            <v>焉耆县富硒农产品食品加工园建设项目</v>
          </cell>
          <cell r="F381" t="str">
            <v>P21652826-0022</v>
          </cell>
        </row>
        <row r="382">
          <cell r="E382" t="str">
            <v>焉耆县餐厨垃圾处理项目</v>
          </cell>
          <cell r="F382" t="str">
            <v>P20652826-0108</v>
          </cell>
        </row>
        <row r="383">
          <cell r="E383" t="str">
            <v>巴州焉耆县医共体总院医养康复中心建设项目</v>
          </cell>
          <cell r="F383" t="str">
            <v>P21652826-0035</v>
          </cell>
        </row>
        <row r="384">
          <cell r="E384" t="str">
            <v>焉耆县农畜产品加工园建设项目</v>
          </cell>
          <cell r="F384" t="str">
            <v>P21652826-0025</v>
          </cell>
        </row>
        <row r="385">
          <cell r="E385" t="str">
            <v>焉耆县城镇燃气管网及基础设施设建设项目</v>
          </cell>
          <cell r="F385" t="str">
            <v>P20652826-0105</v>
          </cell>
        </row>
        <row r="386">
          <cell r="E386" t="str">
            <v>焉耆县县城生活垃圾转运站建设项目</v>
          </cell>
          <cell r="F386" t="str">
            <v>P20652826-0116</v>
          </cell>
        </row>
        <row r="387">
          <cell r="E387" t="str">
            <v>焉耆县矿山医院业务用房项目</v>
          </cell>
          <cell r="F387" t="str">
            <v>P20652826-0111</v>
          </cell>
        </row>
        <row r="388">
          <cell r="E388" t="str">
            <v>巴州焉耆县城北等九个停车场项目</v>
          </cell>
          <cell r="F388" t="str">
            <v>P20652826-0129</v>
          </cell>
        </row>
        <row r="389">
          <cell r="E389" t="str">
            <v>焉耆县工业引调水工程</v>
          </cell>
          <cell r="F389" t="str">
            <v>P21652826-0028</v>
          </cell>
        </row>
        <row r="390">
          <cell r="E390" t="str">
            <v>巴州和静县医疗共同体医疗健康服务能力提升建设项目</v>
          </cell>
          <cell r="F390" t="str">
            <v>P20652827-0123</v>
          </cell>
        </row>
        <row r="391">
          <cell r="E391" t="str">
            <v>和静县殡葬业建设项目</v>
          </cell>
          <cell r="F391" t="str">
            <v>P20652827-0166</v>
          </cell>
        </row>
        <row r="392">
          <cell r="E392" t="str">
            <v>和静县城镇老旧小区改造项目</v>
          </cell>
          <cell r="F392" t="str">
            <v>P20652827-0182</v>
          </cell>
        </row>
        <row r="393">
          <cell r="E393" t="str">
            <v>和静县农产品网点建设项目</v>
          </cell>
          <cell r="F393" t="str">
            <v>P21652827-0003</v>
          </cell>
        </row>
        <row r="394">
          <cell r="E394" t="str">
            <v>和静县毛纺厂棚户区改造项目</v>
          </cell>
          <cell r="F394" t="str">
            <v>P20652827-0183</v>
          </cell>
        </row>
        <row r="395">
          <cell r="E395" t="str">
            <v>和静县农资农副产品果蔬保鲜、仓储、配送建设项目</v>
          </cell>
          <cell r="F395" t="str">
            <v>P20652827-0112</v>
          </cell>
        </row>
        <row r="396">
          <cell r="E396" t="str">
            <v>和静工业园区额勒再特片区基础设施建设项目（2021年）</v>
          </cell>
          <cell r="F396" t="str">
            <v>P20652827-0144</v>
          </cell>
        </row>
        <row r="397">
          <cell r="E397" t="str">
            <v>和静县黄水沟夏孜尕提引调水工程</v>
          </cell>
          <cell r="F397" t="str">
            <v>P19652827-0244</v>
          </cell>
        </row>
        <row r="398">
          <cell r="E398" t="str">
            <v>巴州和静县仓储及冷链物流建设项目</v>
          </cell>
          <cell r="F398" t="str">
            <v>P20652827-0136</v>
          </cell>
        </row>
        <row r="399">
          <cell r="E399" t="str">
            <v>和静县中等职业学校产教融合实训基地建设项目</v>
          </cell>
          <cell r="F399" t="str">
            <v>P20652827-0124</v>
          </cell>
        </row>
        <row r="400">
          <cell r="E400" t="str">
            <v>和静县巴音布鲁克镇供水改扩建项目</v>
          </cell>
          <cell r="F400" t="str">
            <v>P20652827-0180</v>
          </cell>
        </row>
        <row r="401">
          <cell r="E401" t="str">
            <v>和静县巴润哈尔莫敦镇棚户区改造项目</v>
          </cell>
          <cell r="F401" t="str">
            <v>P20652827-0185</v>
          </cell>
        </row>
        <row r="402">
          <cell r="E402" t="str">
            <v>巴州和静县巴音布鲁克国家5A级旅游景区开都河峡谷景点建设项目</v>
          </cell>
          <cell r="F402" t="str">
            <v>P20652827-0191</v>
          </cell>
        </row>
        <row r="403">
          <cell r="E403" t="str">
            <v>和静县城污水资源化利用管网建设项目</v>
          </cell>
          <cell r="F403" t="str">
            <v>P20652827-0179</v>
          </cell>
        </row>
        <row r="404">
          <cell r="E404" t="str">
            <v>和静县快件公共配送中心建设项目</v>
          </cell>
          <cell r="F404" t="str">
            <v>P20652827-0133</v>
          </cell>
        </row>
        <row r="405">
          <cell r="E405" t="str">
            <v>和静县城市停车场及其附属设施建设项目</v>
          </cell>
          <cell r="F405" t="str">
            <v>P20652827-0110</v>
          </cell>
        </row>
        <row r="406">
          <cell r="E406" t="str">
            <v>和静县清洁供暖建设项目</v>
          </cell>
          <cell r="F406" t="str">
            <v>P20652827-0172</v>
          </cell>
        </row>
        <row r="407">
          <cell r="E407" t="str">
            <v>和静工业园区金属制品产业园基础设施建设项目</v>
          </cell>
          <cell r="F407" t="str">
            <v>P20652827-0138</v>
          </cell>
        </row>
        <row r="408">
          <cell r="E408" t="str">
            <v>和静县普惠性幼儿园建设项目</v>
          </cell>
          <cell r="F408" t="str">
            <v>P20652827-0125</v>
          </cell>
        </row>
        <row r="409">
          <cell r="E409" t="str">
            <v>巴州和静县人民医院传染病救治能力提升项目</v>
          </cell>
          <cell r="F409" t="str">
            <v>P20652827-0111</v>
          </cell>
        </row>
        <row r="410">
          <cell r="E410" t="str">
            <v>巴州和静县巴音布鲁克国家5A级旅游景区哈尔努尔小天池景点建设项目</v>
          </cell>
          <cell r="F410" t="str">
            <v>P20652827-0190</v>
          </cell>
        </row>
        <row r="411">
          <cell r="E411" t="str">
            <v>巴州和静县巴音布鲁克镇集中供热工程</v>
          </cell>
          <cell r="F411" t="str">
            <v>P20652827-0193</v>
          </cell>
        </row>
        <row r="412">
          <cell r="E412" t="str">
            <v>巴州和静县游客集散中心及配套旅游服务设施建设项目</v>
          </cell>
          <cell r="F412" t="str">
            <v>P20652827-0181</v>
          </cell>
        </row>
        <row r="413">
          <cell r="E413" t="str">
            <v>和静县农贸市场棚户区改造项目</v>
          </cell>
          <cell r="F413" t="str">
            <v>P20652827-0184</v>
          </cell>
        </row>
        <row r="414">
          <cell r="E414" t="str">
            <v>巴州和静县停车场建设项目</v>
          </cell>
          <cell r="F414" t="str">
            <v>P20652827-0196</v>
          </cell>
        </row>
        <row r="415">
          <cell r="E415" t="str">
            <v>巴州和静县蒙医医院老年医养中心综合楼建设项目</v>
          </cell>
          <cell r="F415" t="str">
            <v>P20652827-0120</v>
          </cell>
        </row>
        <row r="416">
          <cell r="E416" t="str">
            <v>和静县水源地改扩建项目</v>
          </cell>
          <cell r="F416" t="str">
            <v>P20652827-0194</v>
          </cell>
        </row>
        <row r="417">
          <cell r="E417" t="str">
            <v>巴州和硕县清水河伯斯阿木水库工程</v>
          </cell>
          <cell r="F417" t="str">
            <v>P18652828-0002</v>
          </cell>
        </row>
        <row r="418">
          <cell r="E418" t="str">
            <v>和硕县医疗物资储备及配套设施建设项目</v>
          </cell>
          <cell r="F418" t="str">
            <v>P20652828-0027</v>
          </cell>
        </row>
        <row r="419">
          <cell r="E419" t="str">
            <v>和硕县2019年城市棚户区改造浩宇龙腾居小区新建实物安置房项目</v>
          </cell>
          <cell r="F419" t="str">
            <v>P19652828-0081</v>
          </cell>
        </row>
        <row r="420">
          <cell r="E420" t="str">
            <v>和硕多式联运产业物流园区标准厂房建设项目</v>
          </cell>
          <cell r="F420" t="str">
            <v>P20652828-0031</v>
          </cell>
        </row>
        <row r="421">
          <cell r="E421" t="str">
            <v>巴州博湖县公共职业技能培训基地建设项目</v>
          </cell>
          <cell r="F421" t="str">
            <v>P19652829-0053</v>
          </cell>
        </row>
        <row r="422">
          <cell r="E422" t="str">
            <v>博湖县供热管网建设项目</v>
          </cell>
          <cell r="F422" t="str">
            <v>P20652829-0041</v>
          </cell>
        </row>
        <row r="423">
          <cell r="E423" t="str">
            <v>巴州博湖县中医、民族医医疗救治能力提升项目</v>
          </cell>
          <cell r="F423" t="str">
            <v>P20652829-0039</v>
          </cell>
        </row>
        <row r="424">
          <cell r="E424" t="str">
            <v>巴州博湖县小微产业园孵化基地项目</v>
          </cell>
          <cell r="F424" t="str">
            <v>P21652829-0011</v>
          </cell>
        </row>
        <row r="425">
          <cell r="E425" t="str">
            <v>巴州博湖县国家级全域旅游示范区建设项目</v>
          </cell>
          <cell r="F425" t="str">
            <v>P20652829-0067</v>
          </cell>
        </row>
        <row r="426">
          <cell r="E426" t="str">
            <v>巴州博湖县公共停车场建设项目</v>
          </cell>
          <cell r="F426" t="str">
            <v>P21652829-0023</v>
          </cell>
        </row>
        <row r="427">
          <cell r="E427" t="str">
            <v>阿克苏纺织工业城（开发区）标准厂房建设项目（二期）</v>
          </cell>
          <cell r="F427" t="str">
            <v>P20652900-0009</v>
          </cell>
        </row>
        <row r="428">
          <cell r="E428" t="str">
            <v>阿克苏经济技术开发区煤炭物流中心建设项目</v>
          </cell>
          <cell r="F428" t="str">
            <v>P20652901-0093</v>
          </cell>
        </row>
        <row r="429">
          <cell r="E429" t="str">
            <v>阿克苏经济技术开发区集中供热建设项目</v>
          </cell>
          <cell r="F429" t="str">
            <v>P20652901-0092</v>
          </cell>
        </row>
        <row r="430">
          <cell r="E430" t="str">
            <v>阿克苏市5G网络建设项目</v>
          </cell>
          <cell r="F430" t="str">
            <v>P20652901-0076</v>
          </cell>
        </row>
        <row r="431">
          <cell r="E431" t="str">
            <v>阿克苏市中医康养中心建设项目</v>
          </cell>
          <cell r="F431" t="str">
            <v>P21652901-0007</v>
          </cell>
        </row>
        <row r="432">
          <cell r="E432" t="str">
            <v>阿克苏经济技术开发区应急热源基地建设项目</v>
          </cell>
          <cell r="F432" t="str">
            <v>P20652901-0091</v>
          </cell>
        </row>
        <row r="433">
          <cell r="E433" t="str">
            <v>温宿县城区公共生态停车场建设项目</v>
          </cell>
          <cell r="F433" t="str">
            <v>P20652922-0080</v>
          </cell>
        </row>
        <row r="434">
          <cell r="E434" t="str">
            <v>新疆阿克苏地区温宿县台兰河洼地水库工程</v>
          </cell>
          <cell r="F434" t="str">
            <v>P19652922-0050</v>
          </cell>
        </row>
        <row r="435">
          <cell r="E435" t="str">
            <v>阿克苏地区温宿县城区供排水管网建设项目</v>
          </cell>
          <cell r="F435" t="str">
            <v>P20652922-0081</v>
          </cell>
        </row>
        <row r="436">
          <cell r="E436" t="str">
            <v>阿克苏地区温宿国家农业科技园区标准厂房建设项目（二、三期）</v>
          </cell>
          <cell r="F436" t="str">
            <v>P20652922-0084</v>
          </cell>
        </row>
        <row r="437">
          <cell r="E437" t="str">
            <v>阿克苏地区温宿县妇幼保健院标准化改扩建建设项目</v>
          </cell>
          <cell r="F437" t="str">
            <v>P20652922-0079</v>
          </cell>
        </row>
        <row r="438">
          <cell r="E438" t="str">
            <v>温宿国家农业科技园区标准厂房建设项目</v>
          </cell>
          <cell r="F438" t="str">
            <v>P20652922-0074</v>
          </cell>
        </row>
        <row r="439">
          <cell r="E439" t="str">
            <v>库车县2019年经济技术开发区农民工公寓（公共租赁住房）建设项目</v>
          </cell>
          <cell r="F439" t="str">
            <v>P19652923-0146</v>
          </cell>
        </row>
        <row r="440">
          <cell r="E440" t="str">
            <v>库车供销冷链物流储运基地项目</v>
          </cell>
          <cell r="F440" t="str">
            <v>P20652923-0086</v>
          </cell>
        </row>
        <row r="441">
          <cell r="E441" t="str">
            <v>库车王府4A级景区提升改造建设项目</v>
          </cell>
          <cell r="F441" t="str">
            <v>P21652923-0003</v>
          </cell>
        </row>
        <row r="442">
          <cell r="E442" t="str">
            <v>库车市东城水厂供水能力提升扩建项目</v>
          </cell>
          <cell r="F442" t="str">
            <v>P20652923-0044</v>
          </cell>
        </row>
        <row r="443">
          <cell r="E443" t="str">
            <v>库车县胜利路早市停车场建设项目</v>
          </cell>
          <cell r="F443" t="str">
            <v>P20652923-0076</v>
          </cell>
        </row>
        <row r="444">
          <cell r="E444" t="str">
            <v>库车市中医医院牙哈镇分院发热门诊、医技综合楼建设项目</v>
          </cell>
          <cell r="F444" t="str">
            <v>P20652923-0096</v>
          </cell>
        </row>
        <row r="445">
          <cell r="E445" t="str">
            <v>库车市火车站夜间停车场</v>
          </cell>
          <cell r="F445" t="str">
            <v>P20652923-0084</v>
          </cell>
        </row>
        <row r="446">
          <cell r="E446" t="str">
            <v>库车市中医医院综合门诊楼、医技楼、综合病区及附属工程能力提升建设项目</v>
          </cell>
          <cell r="F446" t="str">
            <v>P21652923-0002</v>
          </cell>
        </row>
        <row r="447">
          <cell r="E447" t="str">
            <v>库车市人民医院玉奇吾斯塘乡分院发热门诊、医技综合楼建设项目</v>
          </cell>
          <cell r="F447" t="str">
            <v>P20652923-0092</v>
          </cell>
        </row>
        <row r="448">
          <cell r="E448" t="str">
            <v>库车老旧小区供热管网及配套基础设施改造项目（一期）</v>
          </cell>
          <cell r="F448" t="str">
            <v>P20652923-0079</v>
          </cell>
        </row>
        <row r="449">
          <cell r="E449" t="str">
            <v>库车市人民医院齐满镇分院发热门诊、医技综合楼建设项目</v>
          </cell>
          <cell r="F449" t="str">
            <v>P20652923-0093</v>
          </cell>
        </row>
        <row r="450">
          <cell r="E450" t="str">
            <v>沙雅县城市生活垃圾填埋场改扩建项目</v>
          </cell>
          <cell r="F450" t="str">
            <v>P21652924-0001</v>
          </cell>
        </row>
        <row r="451">
          <cell r="E451" t="str">
            <v>阿克苏地区新和县特色小镇旅游公共服务设施建设项目</v>
          </cell>
          <cell r="F451" t="str">
            <v>P21652925-0012</v>
          </cell>
        </row>
        <row r="452">
          <cell r="E452" t="str">
            <v>阿克苏地区新和县集中供热管网工程建设项目</v>
          </cell>
          <cell r="F452" t="str">
            <v>P21652925-0004</v>
          </cell>
        </row>
        <row r="453">
          <cell r="E453" t="str">
            <v>阿克苏地区新和县民间手工乐器交易中心建设项目</v>
          </cell>
          <cell r="F453" t="str">
            <v>P21652925-0011</v>
          </cell>
        </row>
        <row r="454">
          <cell r="E454" t="str">
            <v>新和县新材料产业园基础设施建设项目</v>
          </cell>
          <cell r="F454" t="str">
            <v>P19652925-0044</v>
          </cell>
        </row>
        <row r="455">
          <cell r="E455" t="str">
            <v>新和县农副产品冷链物流工程建设项目</v>
          </cell>
          <cell r="F455" t="str">
            <v>P20652925-0009</v>
          </cell>
        </row>
        <row r="456">
          <cell r="E456" t="str">
            <v>新和县新材料园区生活垃圾转运站及其附属设施建设项目</v>
          </cell>
          <cell r="F456" t="str">
            <v>P20652925-0034</v>
          </cell>
        </row>
        <row r="457">
          <cell r="E457" t="str">
            <v>阿克苏地区新和县人民医院胸痛中心改扩建项目</v>
          </cell>
          <cell r="F457" t="str">
            <v>P21652925-0008</v>
          </cell>
        </row>
        <row r="458">
          <cell r="E458" t="str">
            <v>阿克苏地区新和县垃圾分类收集转运分拣中心建设项目</v>
          </cell>
          <cell r="F458" t="str">
            <v>P21652925-0003</v>
          </cell>
        </row>
        <row r="459">
          <cell r="E459" t="str">
            <v>新和县职业教育产教融合建设项目</v>
          </cell>
          <cell r="F459" t="str">
            <v>P21652925-0001</v>
          </cell>
        </row>
        <row r="460">
          <cell r="E460" t="str">
            <v>新和县轻工业园区基础设施建设项目</v>
          </cell>
          <cell r="F460" t="str">
            <v>P21652925-0006</v>
          </cell>
        </row>
        <row r="461">
          <cell r="E461" t="str">
            <v>阿克苏地区新和县污水处理厂污泥处理设施建设项目</v>
          </cell>
          <cell r="F461" t="str">
            <v>P21652925-0002</v>
          </cell>
        </row>
        <row r="462">
          <cell r="E462" t="str">
            <v>新和县工业园区标准化厂房建设项目</v>
          </cell>
          <cell r="F462" t="str">
            <v>P21652925-0007</v>
          </cell>
        </row>
        <row r="463">
          <cell r="E463" t="str">
            <v>新和县中医能力提升项目</v>
          </cell>
          <cell r="F463" t="str">
            <v>P20652925-0038</v>
          </cell>
        </row>
        <row r="464">
          <cell r="E464" t="str">
            <v>拜城产业园区西区供热工程建设项目</v>
          </cell>
          <cell r="F464" t="str">
            <v>P20652926-0043</v>
          </cell>
        </row>
        <row r="465">
          <cell r="E465" t="str">
            <v>拜城县医共体总医院建设项目</v>
          </cell>
          <cell r="F465" t="str">
            <v>P20652926-0033</v>
          </cell>
        </row>
        <row r="466">
          <cell r="E466" t="str">
            <v>拜城县中医医院医疗设备采购项目</v>
          </cell>
          <cell r="F466" t="str">
            <v>P21652926-0001</v>
          </cell>
        </row>
        <row r="467">
          <cell r="E467" t="str">
            <v>阿克苏地区乌什县燕泉山景区功能提升项目</v>
          </cell>
          <cell r="F467" t="str">
            <v>P21652927-0010</v>
          </cell>
        </row>
        <row r="468">
          <cell r="E468" t="str">
            <v>阿克苏地区乌什县工业园区基础设施建设项目</v>
          </cell>
          <cell r="F468" t="str">
            <v>P21652927-0006</v>
          </cell>
        </row>
        <row r="469">
          <cell r="E469" t="str">
            <v>阿克苏地区乌什县公租房天然气入户项目</v>
          </cell>
          <cell r="F469" t="str">
            <v>P21652927-0002</v>
          </cell>
        </row>
        <row r="470">
          <cell r="E470" t="str">
            <v>阿克苏地区乌什县棚户区安置房建设项目</v>
          </cell>
          <cell r="F470" t="str">
            <v>P21652927-0012</v>
          </cell>
        </row>
        <row r="471">
          <cell r="E471" t="str">
            <v>阿克苏地区乌什县人民医院介入中心医疗设备项目</v>
          </cell>
          <cell r="F471" t="str">
            <v>P21652927-0001</v>
          </cell>
        </row>
        <row r="472">
          <cell r="E472" t="str">
            <v>阿克苏地区乌什县城北工业园区基础设施建设项目</v>
          </cell>
          <cell r="F472" t="str">
            <v>P21652927-0003</v>
          </cell>
        </row>
        <row r="473">
          <cell r="E473" t="str">
            <v>阿克苏地区乌什县老旧小区改造（小区外）基础设施建设项目（一期）</v>
          </cell>
          <cell r="F473" t="str">
            <v>P21652927-0004</v>
          </cell>
        </row>
        <row r="474">
          <cell r="E474" t="str">
            <v>阿瓦提县保障性租赁住房建设项目</v>
          </cell>
          <cell r="F474" t="str">
            <v>P21652928-0001</v>
          </cell>
        </row>
        <row r="475">
          <cell r="E475" t="str">
            <v>阿瓦提县生态停车场建设项目</v>
          </cell>
          <cell r="F475" t="str">
            <v>P20652928-0119</v>
          </cell>
        </row>
        <row r="476">
          <cell r="E476" t="str">
            <v>阿瓦提县2021年城镇老旧小区内配套设施改造项目</v>
          </cell>
          <cell r="F476" t="str">
            <v>P20652928-0125</v>
          </cell>
        </row>
        <row r="477">
          <cell r="E477" t="str">
            <v>阿瓦提县河滨一区保障性租赁住房配套基础设施改建项目</v>
          </cell>
          <cell r="F477" t="str">
            <v>P21652928-0002</v>
          </cell>
        </row>
        <row r="478">
          <cell r="E478" t="str">
            <v>阿瓦提县基层医疗机构服务能力建设项目</v>
          </cell>
          <cell r="F478" t="str">
            <v>P20652928-0109</v>
          </cell>
        </row>
        <row r="479">
          <cell r="E479" t="str">
            <v>阿瓦提县新生态公益殡仪馆建设项目</v>
          </cell>
          <cell r="F479" t="str">
            <v>P20652928-0148</v>
          </cell>
        </row>
        <row r="480">
          <cell r="E480" t="str">
            <v>阿瓦提县人民医院胸痛中心建设项目</v>
          </cell>
          <cell r="F480" t="str">
            <v>P20652928-0111</v>
          </cell>
        </row>
        <row r="481">
          <cell r="E481" t="str">
            <v>阿瓦提县2020年城镇棚户区改造项目</v>
          </cell>
          <cell r="F481" t="str">
            <v>P19652928-0062</v>
          </cell>
        </row>
        <row r="482">
          <cell r="E482" t="str">
            <v>阿瓦提县棉纺产业园基础设施建设项目</v>
          </cell>
          <cell r="F482" t="str">
            <v>P20652928-0139</v>
          </cell>
        </row>
        <row r="483">
          <cell r="E483" t="str">
            <v>阿瓦提县乡镇天然气管网工程建设项目</v>
          </cell>
          <cell r="F483" t="str">
            <v>P20652928-0112</v>
          </cell>
        </row>
        <row r="484">
          <cell r="E484" t="str">
            <v>克州精神病院附属设施建设项目</v>
          </cell>
          <cell r="F484" t="str">
            <v>P21653000-0001</v>
          </cell>
        </row>
        <row r="485">
          <cell r="E485" t="str">
            <v>喀什经济开发区伊尔克什坦口岸中亚国际贸易吊装及甩挂枢纽中心建设项目</v>
          </cell>
          <cell r="F485" t="str">
            <v>P20653000-0045</v>
          </cell>
        </row>
        <row r="486">
          <cell r="E486" t="str">
            <v>新疆AK水利枢纽建设工程</v>
          </cell>
          <cell r="F486" t="str">
            <v>P20653000-0046</v>
          </cell>
        </row>
        <row r="487">
          <cell r="E487" t="str">
            <v>克孜勒苏职业技术学院扩建项目</v>
          </cell>
          <cell r="F487" t="str">
            <v>P20653000-0007</v>
          </cell>
        </row>
        <row r="488">
          <cell r="E488" t="str">
            <v>克州阿图什市供气设施建设项目</v>
          </cell>
          <cell r="F488" t="str">
            <v>P20653001-0143</v>
          </cell>
        </row>
        <row r="489">
          <cell r="E489" t="str">
            <v>阿图什市服装服饰小微产业园标准化厂房项目</v>
          </cell>
          <cell r="F489" t="str">
            <v>P20653001-0141</v>
          </cell>
        </row>
        <row r="490">
          <cell r="E490" t="str">
            <v>克州阿图什塔合提云片区、葱岭棚户区等棚户区改造建设项目</v>
          </cell>
          <cell r="F490" t="str">
            <v>P20653001-0145</v>
          </cell>
        </row>
        <row r="491">
          <cell r="E491" t="str">
            <v>克州阿图什市污水处理厂应急水池建设项目</v>
          </cell>
          <cell r="F491" t="str">
            <v>P20653001-0150</v>
          </cell>
        </row>
        <row r="492">
          <cell r="E492" t="str">
            <v>阿图什市大峡谷景区基础设施建设项目</v>
          </cell>
          <cell r="F492" t="str">
            <v>P20653001-0142</v>
          </cell>
        </row>
        <row r="493">
          <cell r="E493" t="str">
            <v>克州阿图什市中心城区污水处理厂升级改造项目</v>
          </cell>
          <cell r="F493" t="str">
            <v>P20653001-0151</v>
          </cell>
        </row>
        <row r="494">
          <cell r="E494" t="str">
            <v>阿图什市工业园区市政供水管网改造项目</v>
          </cell>
          <cell r="F494" t="str">
            <v>P20653001-0139</v>
          </cell>
        </row>
        <row r="495">
          <cell r="E495" t="str">
            <v>阿图什市天门景区基础设施建设项目</v>
          </cell>
          <cell r="F495" t="str">
            <v>P20653001-0121</v>
          </cell>
        </row>
        <row r="496">
          <cell r="E496" t="str">
            <v>阿图什市5G云计算数据中心</v>
          </cell>
          <cell r="F496" t="str">
            <v>P20653001-0154</v>
          </cell>
        </row>
        <row r="497">
          <cell r="E497" t="str">
            <v>克州阿图什市建筑垃圾处理项目</v>
          </cell>
          <cell r="F497" t="str">
            <v>P20653001-0149</v>
          </cell>
        </row>
        <row r="498">
          <cell r="E498" t="str">
            <v>阿图什市盐湖景区基础设施建设项目</v>
          </cell>
          <cell r="F498" t="str">
            <v>P20653001-0144</v>
          </cell>
        </row>
        <row r="499">
          <cell r="E499" t="str">
            <v>阿图什市服装服饰小微产业园基础设施项目</v>
          </cell>
          <cell r="F499" t="str">
            <v>P20653001-0140</v>
          </cell>
        </row>
        <row r="500">
          <cell r="E500" t="str">
            <v>阿图什市格达良乡乔克其、库也克引水工程</v>
          </cell>
          <cell r="F500" t="str">
            <v>P20653001-0070</v>
          </cell>
        </row>
        <row r="501">
          <cell r="E501" t="str">
            <v>阿图什市抗旱应急调水工程</v>
          </cell>
          <cell r="F501" t="str">
            <v>P20653001-0082</v>
          </cell>
        </row>
        <row r="502">
          <cell r="E502" t="str">
            <v>阿图什市城镇垃圾处理项目</v>
          </cell>
          <cell r="F502" t="str">
            <v>P19653001-0051</v>
          </cell>
        </row>
        <row r="503">
          <cell r="E503" t="str">
            <v>克州阿图什市中心城区中水回用项目</v>
          </cell>
          <cell r="F503" t="str">
            <v>P20653001-0152</v>
          </cell>
        </row>
        <row r="504">
          <cell r="E504" t="str">
            <v>阿克陶县灌区引水设施提升改造工程</v>
          </cell>
          <cell r="F504" t="str">
            <v>P20653022-0063</v>
          </cell>
        </row>
        <row r="505">
          <cell r="E505" t="str">
            <v>阿克陶县旅游集散中心建设项目</v>
          </cell>
          <cell r="F505" t="str">
            <v>P19653022-0044</v>
          </cell>
        </row>
        <row r="506">
          <cell r="E506" t="str">
            <v>阿克陶县喀拉库勒湖景区基础设施提升改造建设项目</v>
          </cell>
          <cell r="F506" t="str">
            <v>P19653022-0046</v>
          </cell>
        </row>
        <row r="507">
          <cell r="E507" t="str">
            <v>阿克陶县白沙湖景区基础设施提升改造建设项目</v>
          </cell>
          <cell r="F507" t="str">
            <v>P19653022-0045</v>
          </cell>
        </row>
        <row r="508">
          <cell r="E508" t="str">
            <v>阿克陶县职业教育学校建设项目</v>
          </cell>
          <cell r="F508" t="str">
            <v>P20653022-0071</v>
          </cell>
        </row>
        <row r="509">
          <cell r="E509" t="str">
            <v>阿克陶县医疗机构建设项目</v>
          </cell>
          <cell r="F509" t="str">
            <v>P20653022-0062</v>
          </cell>
        </row>
        <row r="510">
          <cell r="E510" t="str">
            <v>阿克陶县人民医院医技楼建设项目</v>
          </cell>
          <cell r="F510" t="str">
            <v>P20653022-0076</v>
          </cell>
        </row>
        <row r="511">
          <cell r="E511" t="str">
            <v>阿克陶县老旧小区改造项目</v>
          </cell>
          <cell r="F511" t="str">
            <v>P20653022-0058</v>
          </cell>
        </row>
        <row r="512">
          <cell r="E512" t="str">
            <v>阿克陶县白山湖景区基础设施提升项目</v>
          </cell>
          <cell r="F512" t="str">
            <v>P20653022-0055</v>
          </cell>
        </row>
        <row r="513">
          <cell r="E513" t="str">
            <v>克州阿合奇县城区市政基础设施改造提升工程</v>
          </cell>
          <cell r="F513" t="str">
            <v>P20653023-0013</v>
          </cell>
        </row>
        <row r="514">
          <cell r="E514" t="str">
            <v>阿合奇县孔吾拉齐水库灌区供水及草料基地建设工程（田间工程）</v>
          </cell>
          <cell r="F514" t="str">
            <v>P21653023-0003</v>
          </cell>
        </row>
        <row r="515">
          <cell r="E515" t="str">
            <v>阿合奇县2021年保障性安居工程麦尔开其村移民小区公租房建设项目</v>
          </cell>
          <cell r="F515" t="str">
            <v>P21653023-0002</v>
          </cell>
        </row>
        <row r="516">
          <cell r="E516" t="str">
            <v>乌恰县老旧小区提升改造项目</v>
          </cell>
          <cell r="F516" t="str">
            <v>P20653024-0049</v>
          </cell>
        </row>
        <row r="517">
          <cell r="E517" t="str">
            <v>喀什中医医院门急诊医技楼、住院楼、地下停车场及附属配套工程建设项目</v>
          </cell>
          <cell r="F517" t="str">
            <v>P19653100-0016</v>
          </cell>
        </row>
        <row r="518">
          <cell r="E518" t="str">
            <v>喀什市高台民居综合性开发提升改造项目（二期）</v>
          </cell>
          <cell r="F518" t="str">
            <v>P20653101-0094</v>
          </cell>
        </row>
        <row r="519">
          <cell r="E519" t="str">
            <v>喀什市职业技术学校扩建项目</v>
          </cell>
          <cell r="F519" t="str">
            <v>P20653101-0109</v>
          </cell>
        </row>
        <row r="520">
          <cell r="E520" t="str">
            <v>喀什市技工学校新校区设备购置项目</v>
          </cell>
          <cell r="F520" t="str">
            <v>P20653101-0113</v>
          </cell>
        </row>
        <row r="521">
          <cell r="E521" t="str">
            <v>喀什市建筑垃圾处理场建设项目</v>
          </cell>
          <cell r="F521" t="str">
            <v>P20653101-0105</v>
          </cell>
        </row>
        <row r="522">
          <cell r="E522" t="str">
            <v>喀什市第三污水处理厂出水管道及附属配套设施建设项目</v>
          </cell>
          <cell r="F522" t="str">
            <v>P20653101-0100</v>
          </cell>
        </row>
        <row r="523">
          <cell r="E523" t="str">
            <v>喀什市第二污水处理厂提标改造项目</v>
          </cell>
          <cell r="F523" t="str">
            <v>P20653101-0099</v>
          </cell>
        </row>
        <row r="524">
          <cell r="E524" t="str">
            <v>喀什市莫尔佛寺遗址保护开发建设项目</v>
          </cell>
          <cell r="F524" t="str">
            <v>P20653101-0093</v>
          </cell>
        </row>
        <row r="525">
          <cell r="E525" t="str">
            <v>喀什市吐曼河西延观光带建设项目</v>
          </cell>
          <cell r="F525" t="str">
            <v>P19653101-0026</v>
          </cell>
        </row>
        <row r="526">
          <cell r="E526" t="str">
            <v>喀什市生活垃圾转运站建设项目</v>
          </cell>
          <cell r="F526" t="str">
            <v>P19653101-0042</v>
          </cell>
        </row>
        <row r="527">
          <cell r="E527" t="str">
            <v>喀什市城镇垃圾处理设施提升改造项目</v>
          </cell>
          <cell r="F527" t="str">
            <v>P20653101-0103</v>
          </cell>
        </row>
        <row r="528">
          <cell r="E528" t="str">
            <v>喀什市第二污水处理厂扩建项目</v>
          </cell>
          <cell r="F528" t="str">
            <v>P20653101-0098</v>
          </cell>
        </row>
        <row r="529">
          <cell r="E529" t="str">
            <v>喀什市城镇小区配套幼儿园建设项目</v>
          </cell>
          <cell r="F529" t="str">
            <v>P20653101-0114</v>
          </cell>
        </row>
        <row r="530">
          <cell r="E530" t="str">
            <v>喀什市充电基础设施综合体建设项目</v>
          </cell>
          <cell r="F530" t="str">
            <v>P20653101-0110</v>
          </cell>
        </row>
        <row r="531">
          <cell r="E531" t="str">
            <v>喀什市2020年城市环卫基础设施采购项目</v>
          </cell>
          <cell r="F531" t="str">
            <v>P20653101-0102</v>
          </cell>
        </row>
        <row r="532">
          <cell r="E532" t="str">
            <v>喀什市生活垃圾分类项目</v>
          </cell>
          <cell r="F532" t="str">
            <v>P20653101-0107</v>
          </cell>
        </row>
        <row r="533">
          <cell r="E533" t="str">
            <v>喀什地区喀什市鲜活农产品冷链物流设施项目</v>
          </cell>
          <cell r="F533" t="str">
            <v>P20653101-0112</v>
          </cell>
        </row>
        <row r="534">
          <cell r="E534" t="str">
            <v>喀什市危险废物处置中心项目</v>
          </cell>
          <cell r="F534" t="str">
            <v>P20653101-0106</v>
          </cell>
        </row>
        <row r="535">
          <cell r="E535" t="str">
            <v>喀什地区疏附县维吾尔医医院应急医疗救治能力提升及附属配套</v>
          </cell>
          <cell r="F535" t="str">
            <v>P20653121-0034</v>
          </cell>
        </row>
        <row r="536">
          <cell r="E536" t="str">
            <v>疏附县国际陆路物流集散中心（一期）</v>
          </cell>
          <cell r="F536" t="str">
            <v>P20653121-0046</v>
          </cell>
        </row>
        <row r="537">
          <cell r="E537" t="str">
            <v>疏附县中水回用管网工程</v>
          </cell>
          <cell r="F537" t="str">
            <v>P20653121-0037</v>
          </cell>
        </row>
        <row r="538">
          <cell r="E538" t="str">
            <v>喀什地区疏附县人民医院传染病综合防治业务用房及附属配套建设项目</v>
          </cell>
          <cell r="F538" t="str">
            <v>P20653121-0028</v>
          </cell>
        </row>
        <row r="539">
          <cell r="E539" t="str">
            <v>疏附县2020年城市棚户区改造项目</v>
          </cell>
          <cell r="F539" t="str">
            <v>P20653121-0039</v>
          </cell>
        </row>
        <row r="540">
          <cell r="E540" t="str">
            <v>喀什地区疏附县新型文化商业旅游消费聚集区配套设施项目</v>
          </cell>
          <cell r="F540" t="str">
            <v>P20653121-0054</v>
          </cell>
        </row>
        <row r="541">
          <cell r="E541" t="str">
            <v>疏附县2021年设施农业基地建设（大拱棚）项目</v>
          </cell>
          <cell r="F541" t="str">
            <v>P21653121-0002</v>
          </cell>
        </row>
        <row r="542">
          <cell r="E542" t="str">
            <v>疏附县急救中心建设及附属配套项目</v>
          </cell>
          <cell r="F542" t="str">
            <v>P20653121-0029</v>
          </cell>
        </row>
        <row r="543">
          <cell r="E543" t="str">
            <v>喀什地区疏附县职业高中建筑专业产教融合实训基地建设项目</v>
          </cell>
          <cell r="F543" t="str">
            <v>P20653121-0025</v>
          </cell>
        </row>
        <row r="544">
          <cell r="E544" t="str">
            <v>喀什地区疏勒县新城区改造热源厂项目</v>
          </cell>
          <cell r="F544" t="str">
            <v>P19653122-0020</v>
          </cell>
        </row>
        <row r="545">
          <cell r="E545" t="str">
            <v>喀什地区疏勒县城东污水处理中水回用项目</v>
          </cell>
          <cell r="F545" t="str">
            <v>P20653122-0036</v>
          </cell>
        </row>
        <row r="546">
          <cell r="E546" t="str">
            <v>喀什地区疏勒县城区集中供热改造项目</v>
          </cell>
          <cell r="F546" t="str">
            <v>P19653122-0018</v>
          </cell>
        </row>
        <row r="547">
          <cell r="E547" t="str">
            <v>疏勒县老旧城区改造项目</v>
          </cell>
          <cell r="F547" t="str">
            <v>P20653122-0032</v>
          </cell>
        </row>
        <row r="548">
          <cell r="E548" t="str">
            <v>喀什地区疏勒县2021年棚户区改造项目</v>
          </cell>
          <cell r="F548" t="str">
            <v>P20653122-0072</v>
          </cell>
        </row>
        <row r="549">
          <cell r="E549" t="str">
            <v>喀什地区疏勒县“一带一路”劳动密集型小微企业产业园项目（一期）</v>
          </cell>
          <cell r="F549" t="str">
            <v>P19653122-0052</v>
          </cell>
        </row>
        <row r="550">
          <cell r="E550" t="str">
            <v>疏勒县中医院(药剂熬制中心）建设项目</v>
          </cell>
          <cell r="F550" t="str">
            <v>P20653122-0069</v>
          </cell>
        </row>
        <row r="551">
          <cell r="E551" t="str">
            <v>喀什经济开发区疏勒县产业园基础设施建设项目</v>
          </cell>
          <cell r="F551" t="str">
            <v>P20653122-0068</v>
          </cell>
        </row>
        <row r="552">
          <cell r="E552" t="str">
            <v>疏勒县城区供水管网改造提升项目</v>
          </cell>
          <cell r="F552" t="str">
            <v>P21653122-0002</v>
          </cell>
        </row>
        <row r="553">
          <cell r="E553" t="str">
            <v>喀什地区疏勒县建筑垃圾治理及中转站建设项目</v>
          </cell>
          <cell r="F553" t="str">
            <v>P19653122-0024</v>
          </cell>
        </row>
        <row r="554">
          <cell r="E554" t="str">
            <v>喀什地区英吉沙县城镇污水处理中水回用工程</v>
          </cell>
          <cell r="F554" t="str">
            <v>P19653123-0038</v>
          </cell>
        </row>
        <row r="555">
          <cell r="E555" t="str">
            <v>喀什经济开发区英吉沙产业园标准厂房项目（二期）</v>
          </cell>
          <cell r="F555" t="str">
            <v>P21653123-0008</v>
          </cell>
        </row>
        <row r="556">
          <cell r="E556" t="str">
            <v>英吉沙县城镇污水处理厂提标改造工程</v>
          </cell>
          <cell r="F556" t="str">
            <v>P19653123-0047</v>
          </cell>
        </row>
        <row r="557">
          <cell r="E557" t="str">
            <v>英吉沙县工业园区固废填埋场建设项目</v>
          </cell>
          <cell r="F557" t="str">
            <v>P20653123-0027</v>
          </cell>
        </row>
        <row r="558">
          <cell r="E558" t="str">
            <v>新疆英吉沙县依格孜牙水库工程</v>
          </cell>
          <cell r="F558" t="str">
            <v>P20653123-0031</v>
          </cell>
        </row>
        <row r="559">
          <cell r="E559" t="str">
            <v>英吉沙县2020年公共租赁住房建设项目</v>
          </cell>
          <cell r="F559" t="str">
            <v>P19653123-0048</v>
          </cell>
        </row>
        <row r="560">
          <cell r="E560" t="str">
            <v>莎车县纺织服装产业园标准厂房及配套设施建设项目</v>
          </cell>
          <cell r="F560" t="str">
            <v>P20653125-0010</v>
          </cell>
        </row>
        <row r="561">
          <cell r="E561" t="str">
            <v>莎车县县城中水回收利用工程（二期）</v>
          </cell>
          <cell r="F561" t="str">
            <v>P20653125-0013</v>
          </cell>
        </row>
        <row r="562">
          <cell r="E562" t="str">
            <v>莎车县2021年公共租赁住房建设项目</v>
          </cell>
          <cell r="F562" t="str">
            <v>P21653125-0002</v>
          </cell>
        </row>
        <row r="563">
          <cell r="E563" t="str">
            <v>莎车县中草药制剂中心设施设备项目</v>
          </cell>
          <cell r="F563" t="str">
            <v>P20653125-0014</v>
          </cell>
        </row>
        <row r="564">
          <cell r="E564" t="str">
            <v>喀什经济开发区莎车产业园一期建设项目</v>
          </cell>
          <cell r="F564" t="str">
            <v>P21653125-0001</v>
          </cell>
        </row>
        <row r="565">
          <cell r="E565" t="str">
            <v>麦盖提县职业中等专业学校建设项目</v>
          </cell>
          <cell r="F565" t="str">
            <v>P18653127-0028</v>
          </cell>
        </row>
        <row r="566">
          <cell r="E566" t="str">
            <v>麦盖提县人民医院传染病综合楼改建项目</v>
          </cell>
          <cell r="F566" t="str">
            <v>P20653127-0062</v>
          </cell>
        </row>
        <row r="567">
          <cell r="E567" t="str">
            <v>喀什地区麦盖提县人民医院精神卫生科、中医康复中心建设项目</v>
          </cell>
          <cell r="F567" t="str">
            <v>P20653127-0063</v>
          </cell>
        </row>
        <row r="568">
          <cell r="E568" t="str">
            <v>喀什地区麦盖提县新能源充电综合基础设施建设项目</v>
          </cell>
          <cell r="F568" t="str">
            <v>P20653127-0103</v>
          </cell>
        </row>
        <row r="569">
          <cell r="E569" t="str">
            <v>喀什地区麦盖提县众合、迎宾商业街停车场建设项目</v>
          </cell>
          <cell r="F569" t="str">
            <v>P20653127-0084</v>
          </cell>
        </row>
        <row r="570">
          <cell r="E570" t="str">
            <v>喀什地区麦盖提县社区公共停车场建设项目</v>
          </cell>
          <cell r="F570" t="str">
            <v>P20653127-0083</v>
          </cell>
        </row>
        <row r="571">
          <cell r="E571" t="str">
            <v>麦盖提县城饮用水提质扩容项目（一期）</v>
          </cell>
          <cell r="F571" t="str">
            <v>P19653127-0030</v>
          </cell>
        </row>
        <row r="572">
          <cell r="E572" t="str">
            <v>喀什地区麦盖提县城南污水调节池（中水库）建设项目</v>
          </cell>
          <cell r="F572" t="str">
            <v>P19653127-0029</v>
          </cell>
        </row>
        <row r="573">
          <cell r="E573" t="str">
            <v>麦盖提县市政工程建设项目</v>
          </cell>
          <cell r="F573" t="str">
            <v>P19653127-0032</v>
          </cell>
        </row>
        <row r="574">
          <cell r="E574" t="str">
            <v>喀什地区麦盖提县城镇棚户区改造内配套基础设施建设项目（2021年保障房配套）</v>
          </cell>
          <cell r="F574" t="str">
            <v>P20653127-0109</v>
          </cell>
        </row>
        <row r="575">
          <cell r="E575" t="str">
            <v>麦盖提县燃气惠民工程建设项目</v>
          </cell>
          <cell r="F575" t="str">
            <v>P20653127-0080</v>
          </cell>
        </row>
        <row r="576">
          <cell r="E576" t="str">
            <v>麦盖提县冷链物流及配套设施建设项目</v>
          </cell>
          <cell r="F576" t="str">
            <v>P20653127-0067</v>
          </cell>
        </row>
        <row r="577">
          <cell r="E577" t="str">
            <v>麦盖提县生活垃圾分类回收利用建设项目</v>
          </cell>
          <cell r="F577" t="str">
            <v>P20653127-0079</v>
          </cell>
        </row>
        <row r="578">
          <cell r="E578" t="str">
            <v>麦盖提县中医医院制剂室及附属配套建设项目</v>
          </cell>
          <cell r="F578" t="str">
            <v>P20653127-0096</v>
          </cell>
        </row>
        <row r="579">
          <cell r="E579" t="str">
            <v>喀什地区麦盖提县棚改区停车场建设项目</v>
          </cell>
          <cell r="F579" t="str">
            <v>P20653127-0086</v>
          </cell>
        </row>
        <row r="580">
          <cell r="E580" t="str">
            <v>喀什地区麦盖提县城南工业园区配套停车场建设项目</v>
          </cell>
          <cell r="F580" t="str">
            <v>P20653127-0085</v>
          </cell>
        </row>
        <row r="581">
          <cell r="E581" t="str">
            <v>喀什地区麦盖提县公共租赁住房外配套基础设施建设项目</v>
          </cell>
          <cell r="F581" t="str">
            <v>P20653127-0113</v>
          </cell>
        </row>
        <row r="582">
          <cell r="E582" t="str">
            <v>喀什地区麦盖提县城镇棚户区改造外配套基础设施建设项目（2021年保障房配套）</v>
          </cell>
          <cell r="F582" t="str">
            <v>P20653127-0110</v>
          </cell>
        </row>
        <row r="583">
          <cell r="E583" t="str">
            <v>喀什地区麦盖提县城北污水处理厂三期提标扩容工程</v>
          </cell>
          <cell r="F583" t="str">
            <v>P20653127-0075</v>
          </cell>
        </row>
        <row r="584">
          <cell r="E584" t="str">
            <v>喀什地区岳普湖县“三古”爱国基地建设项目</v>
          </cell>
          <cell r="F584" t="str">
            <v>P20653128-0068</v>
          </cell>
        </row>
        <row r="585">
          <cell r="E585" t="str">
            <v>岳普湖县乡村卫生设施配套健康服务能力提升项目</v>
          </cell>
          <cell r="F585" t="str">
            <v>P19653128-0097</v>
          </cell>
        </row>
        <row r="586">
          <cell r="E586" t="str">
            <v>喀什地区岳普湖县康养中心建设项目</v>
          </cell>
          <cell r="F586" t="str">
            <v>P21653128-0002</v>
          </cell>
        </row>
        <row r="587">
          <cell r="E587" t="str">
            <v>岳普湖县物联网式智能快递柜体系建设项目</v>
          </cell>
          <cell r="F587" t="str">
            <v>P20653128-0031</v>
          </cell>
        </row>
        <row r="588">
          <cell r="E588" t="str">
            <v>岳普湖县2020年棚户区改造安置小区建设项目</v>
          </cell>
          <cell r="F588" t="str">
            <v>P20653128-0067</v>
          </cell>
        </row>
        <row r="589">
          <cell r="E589" t="str">
            <v>喀什地区岳普湖县污水处理中水库建设工程项目</v>
          </cell>
          <cell r="F589" t="str">
            <v>P20653128-0044</v>
          </cell>
        </row>
        <row r="590">
          <cell r="E590" t="str">
            <v>喀什地区岳普湖县农村产业示范园建设项目</v>
          </cell>
          <cell r="F590" t="str">
            <v>P19653128-0095</v>
          </cell>
        </row>
        <row r="591">
          <cell r="E591" t="str">
            <v>喀什地区岳普湖县2020年公共租赁住房建设项目</v>
          </cell>
          <cell r="F591" t="str">
            <v>P19653128-0108</v>
          </cell>
        </row>
        <row r="592">
          <cell r="E592" t="str">
            <v>喀什地区岳普湖排水管网建设项目</v>
          </cell>
          <cell r="F592" t="str">
            <v>P20653128-0039</v>
          </cell>
        </row>
        <row r="593">
          <cell r="E593" t="str">
            <v>喀什地区岳普湖县供水管网改造项目</v>
          </cell>
          <cell r="F593" t="str">
            <v>P19653128-0102</v>
          </cell>
        </row>
        <row r="594">
          <cell r="E594" t="str">
            <v>喀什地区岳普湖县燃气管网建设项目</v>
          </cell>
          <cell r="F594" t="str">
            <v>P19653128-0096</v>
          </cell>
        </row>
        <row r="595">
          <cell r="E595" t="str">
            <v>喀什地区岳普湖县城生活垃圾处理二期工程项目</v>
          </cell>
          <cell r="F595" t="str">
            <v>P17653128-0004</v>
          </cell>
        </row>
        <row r="596">
          <cell r="E596" t="str">
            <v>喀什地区岳普湖县城乡一体化安全饮水工程建设项目</v>
          </cell>
          <cell r="F596" t="str">
            <v>P19653128-0038</v>
          </cell>
        </row>
        <row r="597">
          <cell r="E597" t="str">
            <v>喀什地区岳普湖县美丽乡村沙枣长廊观光带建设项目</v>
          </cell>
          <cell r="F597" t="str">
            <v>P19653128-0068</v>
          </cell>
        </row>
        <row r="598">
          <cell r="E598" t="str">
            <v>喀什地区岳普湖县冷链物流建设项目</v>
          </cell>
          <cell r="F598" t="str">
            <v>P20653128-0002</v>
          </cell>
        </row>
        <row r="599">
          <cell r="E599" t="str">
            <v>喀什地区岳普湖县疫苗接种信息化管理平台项目</v>
          </cell>
          <cell r="F599" t="str">
            <v>P19653128-0078</v>
          </cell>
        </row>
        <row r="600">
          <cell r="E600" t="str">
            <v>喀什地区岳普湖县沙漠探险营地建设项目</v>
          </cell>
          <cell r="F600" t="str">
            <v>P19653128-0083</v>
          </cell>
        </row>
        <row r="601">
          <cell r="E601" t="str">
            <v>喀什地区岳普湖县乡镇集中供热建设项目</v>
          </cell>
          <cell r="F601" t="str">
            <v>P19653128-0054</v>
          </cell>
        </row>
        <row r="602">
          <cell r="E602" t="str">
            <v>喀什地区岳普湖县中医院能力提升项目</v>
          </cell>
          <cell r="F602" t="str">
            <v>P19653128-0080</v>
          </cell>
        </row>
        <row r="603">
          <cell r="E603" t="str">
            <v>岳普湖县公交充电桩及附属设施配套建设项目</v>
          </cell>
          <cell r="F603" t="str">
            <v>P20653128-0034</v>
          </cell>
        </row>
        <row r="604">
          <cell r="E604" t="str">
            <v>喀什地区岳普湖县新疆四史文化中心建设项目</v>
          </cell>
          <cell r="F604" t="str">
            <v>P19653128-0110</v>
          </cell>
        </row>
        <row r="605">
          <cell r="E605" t="str">
            <v>喀什地区岳普湖县中医医院中药制剂室建设项目</v>
          </cell>
          <cell r="F605" t="str">
            <v>P20653128-0063</v>
          </cell>
        </row>
        <row r="606">
          <cell r="E606" t="str">
            <v>喀什地区岳普湖县达瓦昆基础设施建设项目</v>
          </cell>
          <cell r="F606" t="str">
            <v>P20653128-0061</v>
          </cell>
        </row>
        <row r="607">
          <cell r="E607" t="str">
            <v>喀什地区岳普湖县乡镇互联网+农产品进城冷链物流建设项目</v>
          </cell>
          <cell r="F607" t="str">
            <v>P20653128-0049</v>
          </cell>
        </row>
        <row r="608">
          <cell r="E608" t="str">
            <v>岳普湖县城城市停车场建设项目</v>
          </cell>
          <cell r="F608" t="str">
            <v>P20653128-0040</v>
          </cell>
        </row>
        <row r="609">
          <cell r="E609" t="str">
            <v>岳普湖县2019年老城区棚户区改造安置小区建设项目</v>
          </cell>
          <cell r="F609" t="str">
            <v>P19653128-0089</v>
          </cell>
        </row>
        <row r="610">
          <cell r="E610" t="str">
            <v>喀什地区岳普湖县昆仑电商仓储和冷链中心扩建项目</v>
          </cell>
          <cell r="F610" t="str">
            <v>P20653128-0060</v>
          </cell>
        </row>
        <row r="611">
          <cell r="E611" t="str">
            <v>岳普湖县120急救中心建设、培训中心、信息中心建设项目</v>
          </cell>
          <cell r="F611" t="str">
            <v>P20653128-0064</v>
          </cell>
        </row>
        <row r="612">
          <cell r="E612" t="str">
            <v>岳普湖县特色食品产业园建设项目</v>
          </cell>
          <cell r="F612" t="str">
            <v>P20653128-0008</v>
          </cell>
        </row>
        <row r="613">
          <cell r="E613" t="str">
            <v>岳普湖县技工学校能力提升扩建工程</v>
          </cell>
          <cell r="F613" t="str">
            <v>P21653128-0001</v>
          </cell>
        </row>
        <row r="614">
          <cell r="E614" t="str">
            <v>岳普湖县轻工建材园区包装产业园建设项目</v>
          </cell>
          <cell r="F614" t="str">
            <v>P20653128-0053</v>
          </cell>
        </row>
        <row r="615">
          <cell r="E615" t="str">
            <v>岳普湖县2021年公共租赁住房建设项目</v>
          </cell>
          <cell r="F615" t="str">
            <v>P21653128-0003</v>
          </cell>
        </row>
        <row r="616">
          <cell r="E616" t="str">
            <v>岳普湖县泰岳工业园区轻工建材园标准厂房及配套附属建设项目</v>
          </cell>
          <cell r="F616" t="str">
            <v>P20653128-0010</v>
          </cell>
        </row>
        <row r="617">
          <cell r="E617" t="str">
            <v>岳普湖县泰岳农产品加工孵化园建设项目</v>
          </cell>
          <cell r="F617" t="str">
            <v>P20653128-0057</v>
          </cell>
        </row>
        <row r="618">
          <cell r="E618" t="str">
            <v>岳普湖县园区东城安全饮水及附属设施建设项目</v>
          </cell>
          <cell r="F618" t="str">
            <v>P19653128-0092</v>
          </cell>
        </row>
        <row r="619">
          <cell r="E619" t="str">
            <v>喀什地区岳普湖县老旧小区改造建设项目</v>
          </cell>
          <cell r="F619" t="str">
            <v>P20653128-0062</v>
          </cell>
        </row>
        <row r="620">
          <cell r="E620" t="str">
            <v>岳普湖县畜牧业发展四轮驱动饲料加工厂建设项目</v>
          </cell>
          <cell r="F620" t="str">
            <v>P20653128-0037</v>
          </cell>
        </row>
        <row r="621">
          <cell r="E621" t="str">
            <v>喀什地区岳普湖县停车场及附属配套建设项目</v>
          </cell>
          <cell r="F621" t="str">
            <v>P19653128-0094</v>
          </cell>
        </row>
        <row r="622">
          <cell r="E622" t="str">
            <v>喀什地区岳普湖县东城区污水处理厂建设项目</v>
          </cell>
          <cell r="F622" t="str">
            <v>P20653128-0065</v>
          </cell>
        </row>
        <row r="623">
          <cell r="E623" t="str">
            <v>岳普湖县蔬菜产业融合示范园建设项目</v>
          </cell>
          <cell r="F623" t="str">
            <v>P20653128-0007</v>
          </cell>
        </row>
        <row r="624">
          <cell r="E624" t="str">
            <v>伽师县景区等级创建提升改造项目</v>
          </cell>
          <cell r="F624" t="str">
            <v>P20653129-0044</v>
          </cell>
        </row>
        <row r="625">
          <cell r="E625" t="str">
            <v>喀什地区伽师县游客服务中心建设项目</v>
          </cell>
          <cell r="F625" t="str">
            <v>P20653129-0045</v>
          </cell>
        </row>
        <row r="626">
          <cell r="E626" t="str">
            <v>伽师县纺织服装标准厂房建设项目</v>
          </cell>
          <cell r="F626" t="str">
            <v>P20653129-0043</v>
          </cell>
        </row>
        <row r="627">
          <cell r="E627" t="str">
            <v>喀什地区巴楚县公共配送中心建设项目</v>
          </cell>
          <cell r="F627" t="str">
            <v>P20653130-0066</v>
          </cell>
        </row>
        <row r="628">
          <cell r="E628" t="str">
            <v>喀什地区巴楚县旅游目的地配套设施建设项目</v>
          </cell>
          <cell r="F628" t="str">
            <v>P20653130-0065</v>
          </cell>
        </row>
        <row r="629">
          <cell r="E629" t="str">
            <v>巴楚县2019年棚户区改造建设项目</v>
          </cell>
          <cell r="F629" t="str">
            <v>P19653130-0100</v>
          </cell>
        </row>
        <row r="630">
          <cell r="E630" t="str">
            <v>巴楚县农产品交易中心提升改造建设项目</v>
          </cell>
          <cell r="F630" t="str">
            <v>P21653130-0013</v>
          </cell>
        </row>
        <row r="631">
          <cell r="E631" t="str">
            <v>喀什地区巴楚县人民医院综合楼（备战隔离病区）建设项目</v>
          </cell>
          <cell r="F631" t="str">
            <v>P20653130-0044</v>
          </cell>
        </row>
        <row r="632">
          <cell r="E632" t="str">
            <v>巴楚县老旧小区改造基础设施提升项目</v>
          </cell>
          <cell r="F632" t="str">
            <v>P20653130-0046</v>
          </cell>
        </row>
        <row r="633">
          <cell r="E633" t="str">
            <v>喀什地区巴楚县民族公墓续建项目</v>
          </cell>
          <cell r="F633" t="str">
            <v>P20653130-0058</v>
          </cell>
        </row>
        <row r="634">
          <cell r="E634" t="str">
            <v>喀什地区巴楚县1号殡仪馆建设项目</v>
          </cell>
          <cell r="F634" t="str">
            <v>P20653130-0068</v>
          </cell>
        </row>
        <row r="635">
          <cell r="E635" t="str">
            <v>喀什地区巴楚县城供水厂建设项目</v>
          </cell>
          <cell r="F635" t="str">
            <v>P21653130-0018</v>
          </cell>
        </row>
        <row r="636">
          <cell r="E636" t="str">
            <v>巴楚县2020年棚户区改造建设项目</v>
          </cell>
          <cell r="F636" t="str">
            <v>P19653130-0109</v>
          </cell>
        </row>
        <row r="637">
          <cell r="E637" t="str">
            <v>巴楚县乡镇地埋式生活污水处理示范工程项目</v>
          </cell>
          <cell r="F637" t="str">
            <v>P20653130-0049</v>
          </cell>
        </row>
        <row r="638">
          <cell r="E638" t="str">
            <v>巴楚县奶牛产业园建设项目</v>
          </cell>
          <cell r="F638" t="str">
            <v>P20653130-0081</v>
          </cell>
        </row>
        <row r="639">
          <cell r="E639" t="str">
            <v>巴楚县2021年棚户区改造建设项目</v>
          </cell>
          <cell r="F639" t="str">
            <v>P20653130-0094</v>
          </cell>
        </row>
        <row r="640">
          <cell r="E640" t="str">
            <v>喀什地区巴楚县果蔬产业融合示范园建设项目</v>
          </cell>
          <cell r="F640" t="str">
            <v>P20653130-0020</v>
          </cell>
        </row>
        <row r="641">
          <cell r="E641" t="str">
            <v>巴楚县工业园区纺织园区标准厂房新增配套附属建设项目</v>
          </cell>
          <cell r="F641" t="str">
            <v>P20653130-0088</v>
          </cell>
        </row>
        <row r="642">
          <cell r="E642" t="str">
            <v>喀什经济开发区巴楚县产业园厂房建设及附属设施项目</v>
          </cell>
          <cell r="F642" t="str">
            <v>P20653130-0059</v>
          </cell>
        </row>
        <row r="643">
          <cell r="E643" t="str">
            <v>喀什经济开发区巴楚县园区总部经济中心及附属设施建设项目</v>
          </cell>
          <cell r="F643" t="str">
            <v>P20653130-0040</v>
          </cell>
        </row>
        <row r="644">
          <cell r="E644" t="str">
            <v>喀什地区巴楚县城南生活污水处理厂提标扩容项目</v>
          </cell>
          <cell r="F644" t="str">
            <v>P20653130-0022</v>
          </cell>
        </row>
        <row r="645">
          <cell r="E645" t="str">
            <v>喀什地区巴楚县红海4A级景区基础设施提升建设项目</v>
          </cell>
          <cell r="F645" t="str">
            <v>P20653130-0034</v>
          </cell>
        </row>
        <row r="646">
          <cell r="E646" t="str">
            <v>巴楚县城南生活污水处理厂中水库建设项目</v>
          </cell>
          <cell r="F646" t="str">
            <v>P20653130-0043</v>
          </cell>
        </row>
        <row r="647">
          <cell r="E647" t="str">
            <v>巴楚县蔬菜产业生产基地（一期）建设项目</v>
          </cell>
          <cell r="F647" t="str">
            <v>P20653130-0038</v>
          </cell>
        </row>
        <row r="648">
          <cell r="E648" t="str">
            <v>巴楚县阳光葡萄温室基地建设项目</v>
          </cell>
          <cell r="F648" t="str">
            <v>P20653130-0064</v>
          </cell>
        </row>
        <row r="649">
          <cell r="E649" t="str">
            <v>巴楚县设施农业建设-色力布亚镇果蔬基地建设项目</v>
          </cell>
          <cell r="F649" t="str">
            <v>P21653130-0009</v>
          </cell>
        </row>
        <row r="650">
          <cell r="E650" t="str">
            <v>巴楚县蔬菜产业生产基地（二期）建设项目</v>
          </cell>
          <cell r="F650" t="str">
            <v>P20653130-0039</v>
          </cell>
        </row>
        <row r="651">
          <cell r="E651" t="str">
            <v>喀什地区巴楚县色力布亚特色小城镇集中供热改扩建项目</v>
          </cell>
          <cell r="F651" t="str">
            <v>P20653130-0028</v>
          </cell>
        </row>
        <row r="652">
          <cell r="E652" t="str">
            <v>巴楚县纺织城园区公共服务设施及就业厂房改造项目</v>
          </cell>
          <cell r="F652" t="str">
            <v>P19653130-0105</v>
          </cell>
        </row>
        <row r="653">
          <cell r="E653" t="str">
            <v>和田市供水工程及配套设施建设项目</v>
          </cell>
          <cell r="F653" t="str">
            <v>P21653201-0010</v>
          </cell>
        </row>
        <row r="654">
          <cell r="E654" t="str">
            <v>和田市储气设施项目</v>
          </cell>
          <cell r="F654" t="str">
            <v>P21653201-0011</v>
          </cell>
        </row>
        <row r="655">
          <cell r="E655" t="str">
            <v>和田市货车公共停车场建设项目（热电产业园）</v>
          </cell>
          <cell r="F655" t="str">
            <v>P21653201-0003</v>
          </cell>
        </row>
        <row r="656">
          <cell r="E656" t="str">
            <v>和田市人民医院发热留观院区建设项目</v>
          </cell>
          <cell r="F656" t="str">
            <v>P20653201-0113</v>
          </cell>
        </row>
        <row r="657">
          <cell r="E657" t="str">
            <v>北京和田工业园区纺织服装产业园标准化厂房建设项目（二期）</v>
          </cell>
          <cell r="F657" t="str">
            <v>P20653201-0095</v>
          </cell>
        </row>
        <row r="658">
          <cell r="E658" t="str">
            <v>和田市2021年棚户区改造建设项目</v>
          </cell>
          <cell r="F658" t="str">
            <v>P20653201-0111</v>
          </cell>
        </row>
        <row r="659">
          <cell r="E659" t="str">
            <v>和田地区和田市北京和田工业园区创新产业孵化基地建设项目</v>
          </cell>
          <cell r="F659" t="str">
            <v>P20653201-0109</v>
          </cell>
        </row>
        <row r="660">
          <cell r="E660" t="str">
            <v>和田市污水处理厂退水工程</v>
          </cell>
          <cell r="F660" t="str">
            <v>P19653201-0058</v>
          </cell>
        </row>
        <row r="661">
          <cell r="E661" t="str">
            <v>北京和田工业园区纺织服装产业园区标准化厂房建设项目（一期）</v>
          </cell>
          <cell r="F661" t="str">
            <v>P20653201-0093</v>
          </cell>
        </row>
        <row r="662">
          <cell r="E662" t="str">
            <v>和田市城镇基础设施建设项目</v>
          </cell>
          <cell r="F662" t="str">
            <v>P21653201-0008</v>
          </cell>
        </row>
        <row r="663">
          <cell r="E663" t="str">
            <v>和田市2021年老旧小区改造项目</v>
          </cell>
          <cell r="F663" t="str">
            <v>P20653201-0110</v>
          </cell>
        </row>
        <row r="664">
          <cell r="E664" t="str">
            <v>和田市供气及储气设施建设项目</v>
          </cell>
          <cell r="F664" t="str">
            <v>P21653201-0009</v>
          </cell>
        </row>
        <row r="665">
          <cell r="E665" t="str">
            <v>和田地区和田市2021年公租房及配套基础设施建设项目</v>
          </cell>
          <cell r="F665" t="str">
            <v>P21653201-0014</v>
          </cell>
        </row>
        <row r="666">
          <cell r="E666" t="str">
            <v>和田市公共立体停车场建设项目</v>
          </cell>
          <cell r="F666" t="str">
            <v>P21653201-0006</v>
          </cell>
        </row>
        <row r="667">
          <cell r="E667" t="str">
            <v>和田市2020年公共租赁住房建设项目</v>
          </cell>
          <cell r="F667" t="str">
            <v>P21653201-0012</v>
          </cell>
        </row>
        <row r="668">
          <cell r="E668" t="str">
            <v>2021年和田市公共停车场建设项目</v>
          </cell>
          <cell r="F668" t="str">
            <v>P21653201-0007</v>
          </cell>
        </row>
        <row r="669">
          <cell r="E669" t="str">
            <v>和田地区和田县人民医院传染病房及救治能力提升建设项目</v>
          </cell>
          <cell r="F669" t="str">
            <v>P20653221-0037</v>
          </cell>
        </row>
        <row r="670">
          <cell r="E670" t="str">
            <v>和田地区和田县人民医院门急诊综合楼建设项目</v>
          </cell>
          <cell r="F670" t="str">
            <v>P20653221-0093</v>
          </cell>
        </row>
        <row r="671">
          <cell r="E671" t="str">
            <v>和田地区和田县维吾尔医医院发热门诊建设项目</v>
          </cell>
          <cell r="F671" t="str">
            <v>P20653221-0039</v>
          </cell>
        </row>
        <row r="672">
          <cell r="E672" t="str">
            <v>和田地区和田县人民医院中医病房、康复中心、医技综合楼及配套附属建设项目</v>
          </cell>
          <cell r="F672" t="str">
            <v>P20653221-0038</v>
          </cell>
        </row>
        <row r="673">
          <cell r="E673" t="str">
            <v>和田地区和田县城乡天然气建设项目</v>
          </cell>
          <cell r="F673" t="str">
            <v>P20653221-0094</v>
          </cell>
        </row>
        <row r="674">
          <cell r="E674" t="str">
            <v>和田地区和田县中等职业技术学校建设项目</v>
          </cell>
          <cell r="F674" t="str">
            <v>P20653221-0088</v>
          </cell>
        </row>
        <row r="675">
          <cell r="E675" t="str">
            <v>墨玉县县城供水管网建设项目</v>
          </cell>
          <cell r="F675" t="str">
            <v>P21653222-0008</v>
          </cell>
        </row>
        <row r="676">
          <cell r="E676" t="str">
            <v>和田地区墨玉县妇幼保健院产筛中心及配套设施建设项目</v>
          </cell>
          <cell r="F676" t="str">
            <v>P21653222-0006</v>
          </cell>
        </row>
        <row r="677">
          <cell r="E677" t="str">
            <v>和田地区墨玉县产城融合园区基础设施建设项目(二期)</v>
          </cell>
          <cell r="F677" t="str">
            <v>P21653222-0010</v>
          </cell>
        </row>
        <row r="678">
          <cell r="E678" t="str">
            <v>和田地区墨玉县产城融合园区基础设施建设项目(一期)</v>
          </cell>
          <cell r="F678" t="str">
            <v>P21653222-0011</v>
          </cell>
        </row>
        <row r="679">
          <cell r="E679" t="str">
            <v>和田地区墨玉县殡葬园建设项目</v>
          </cell>
          <cell r="F679" t="str">
            <v>P21653222-0005</v>
          </cell>
        </row>
        <row r="680">
          <cell r="E680" t="str">
            <v>墨玉县2021年保障性住房建设项目</v>
          </cell>
          <cell r="F680" t="str">
            <v>P21653222-0001</v>
          </cell>
        </row>
        <row r="681">
          <cell r="E681" t="str">
            <v>和田地区墨玉县城镇老旧小区内建筑和配套设施改造项目</v>
          </cell>
          <cell r="F681" t="str">
            <v>P21653222-0009</v>
          </cell>
        </row>
        <row r="682">
          <cell r="E682" t="str">
            <v>洛浦县产业园区基础设施建设项目</v>
          </cell>
          <cell r="F682" t="str">
            <v>P20653224-0096</v>
          </cell>
        </row>
        <row r="683">
          <cell r="E683" t="str">
            <v>和田地区洛浦县应急医疗救治能力提升建设项目</v>
          </cell>
          <cell r="F683" t="str">
            <v>P21653224-0006</v>
          </cell>
        </row>
        <row r="684">
          <cell r="E684" t="str">
            <v>洛浦县乡镇葬礼服务中心建设项目</v>
          </cell>
          <cell r="F684" t="str">
            <v>P20653224-0091</v>
          </cell>
        </row>
        <row r="685">
          <cell r="E685" t="str">
            <v>和田地区北京工业园区供气管网及储气设施建设项目（二期）</v>
          </cell>
          <cell r="F685" t="str">
            <v>P20653224-0089</v>
          </cell>
        </row>
        <row r="686">
          <cell r="E686" t="str">
            <v>和田地区北京工业园区供排水管网及附属配套建设项目</v>
          </cell>
          <cell r="F686" t="str">
            <v>P20653224-0090</v>
          </cell>
        </row>
        <row r="687">
          <cell r="E687" t="str">
            <v>洛浦县农业产业融合示范园建设项目</v>
          </cell>
          <cell r="F687" t="str">
            <v>P20653224-0092</v>
          </cell>
        </row>
        <row r="688">
          <cell r="E688" t="str">
            <v>和田地区洛浦县城区公共停车场建设项目</v>
          </cell>
          <cell r="F688" t="str">
            <v>P21653224-0008</v>
          </cell>
        </row>
        <row r="689">
          <cell r="E689" t="str">
            <v>洛浦县妇幼保健院改扩建项目</v>
          </cell>
          <cell r="F689" t="str">
            <v>P21653224-0007</v>
          </cell>
        </row>
        <row r="690">
          <cell r="E690" t="str">
            <v>洛浦县中医（民族医）服务能力提升项目</v>
          </cell>
          <cell r="F690" t="str">
            <v>P20653224-0098</v>
          </cell>
        </row>
        <row r="691">
          <cell r="E691" t="str">
            <v>洛浦县矿物石硫合剂厂标准厂房及仓储建设项目</v>
          </cell>
          <cell r="F691" t="str">
            <v>P21653224-0003</v>
          </cell>
        </row>
        <row r="692">
          <cell r="E692" t="str">
            <v>策勒县2020年公共租赁租房（第二批）建设项目</v>
          </cell>
          <cell r="F692" t="str">
            <v>P20653225-0092</v>
          </cell>
        </row>
        <row r="693">
          <cell r="E693" t="str">
            <v>策勒县2020年公共租赁住房建设项目</v>
          </cell>
          <cell r="F693" t="str">
            <v>P20653225-0091</v>
          </cell>
        </row>
        <row r="694">
          <cell r="E694" t="str">
            <v>策勒县津和陆港建设项目</v>
          </cell>
          <cell r="F694" t="str">
            <v>P21653225-0001</v>
          </cell>
        </row>
        <row r="695">
          <cell r="E695" t="str">
            <v>于田县城乡一体化供水工程（二期）</v>
          </cell>
          <cell r="F695" t="str">
            <v>P20653226-0097</v>
          </cell>
        </row>
        <row r="696">
          <cell r="E696" t="str">
            <v>和田地区于田县公共停车场建设项目</v>
          </cell>
          <cell r="F696" t="str">
            <v>P20653226-0116</v>
          </cell>
        </row>
        <row r="697">
          <cell r="E697" t="str">
            <v>于田县第二中等职业技术学校</v>
          </cell>
          <cell r="F697" t="str">
            <v>P20653226-0056</v>
          </cell>
        </row>
        <row r="698">
          <cell r="E698" t="str">
            <v>于田县城南停车场建设项目</v>
          </cell>
          <cell r="F698" t="str">
            <v>P20653226-0117</v>
          </cell>
        </row>
        <row r="699">
          <cell r="E699" t="str">
            <v>于田县污水处理厂提标改造项目</v>
          </cell>
          <cell r="F699" t="str">
            <v>P20653226-0171</v>
          </cell>
        </row>
        <row r="700">
          <cell r="E700" t="str">
            <v>和田地区于田县空港智慧物流产业园建设项目</v>
          </cell>
          <cell r="F700" t="str">
            <v>P20653226-0142</v>
          </cell>
        </row>
        <row r="701">
          <cell r="E701" t="str">
            <v>于田县城南片区管网建设项目（一期）</v>
          </cell>
          <cell r="F701" t="str">
            <v>P20653226-0110</v>
          </cell>
        </row>
        <row r="702">
          <cell r="E702" t="str">
            <v>和田地区于田县城东片区燃气入户项目</v>
          </cell>
          <cell r="F702" t="str">
            <v>P20653226-0109</v>
          </cell>
        </row>
        <row r="703">
          <cell r="E703" t="str">
            <v>和田地区于田县人民医院应急综合病房楼建设项目</v>
          </cell>
          <cell r="F703" t="str">
            <v>P20653226-0123</v>
          </cell>
        </row>
        <row r="704">
          <cell r="E704" t="str">
            <v>于田县达里雅布依景区基础设施建设项目</v>
          </cell>
          <cell r="F704" t="str">
            <v>P20653226-0101</v>
          </cell>
        </row>
        <row r="705">
          <cell r="E705" t="str">
            <v>于田县2020年棚户区改造建设项目</v>
          </cell>
          <cell r="F705" t="str">
            <v>P20653226-0167</v>
          </cell>
        </row>
        <row r="706">
          <cell r="E706" t="str">
            <v>于田县天然气管道铺设项目</v>
          </cell>
          <cell r="F706" t="str">
            <v>P20653226-0115</v>
          </cell>
        </row>
        <row r="707">
          <cell r="E707" t="str">
            <v>于田县城供水管网改造建设项目</v>
          </cell>
          <cell r="F707" t="str">
            <v>P20653226-0114</v>
          </cell>
        </row>
        <row r="708">
          <cell r="E708" t="str">
            <v>于田县维吾尔医医院医技综合楼建设项目</v>
          </cell>
          <cell r="F708" t="str">
            <v>P20653226-0122</v>
          </cell>
        </row>
        <row r="709">
          <cell r="E709" t="str">
            <v>于田县2021年棚户区改造建设项目</v>
          </cell>
          <cell r="F709" t="str">
            <v>P20653226-0112</v>
          </cell>
        </row>
        <row r="710">
          <cell r="E710" t="str">
            <v>于田县2019年公共租赁住房建设项目</v>
          </cell>
          <cell r="F710" t="str">
            <v>P19653226-0091</v>
          </cell>
        </row>
        <row r="711">
          <cell r="E711" t="str">
            <v>于田县城乡一体化供水工程（一期）</v>
          </cell>
          <cell r="F711" t="str">
            <v>P20653226-0095</v>
          </cell>
        </row>
        <row r="712">
          <cell r="E712" t="str">
            <v>于田县2020年公共租赁住房建设项目</v>
          </cell>
          <cell r="F712" t="str">
            <v>P20653226-0172</v>
          </cell>
        </row>
        <row r="713">
          <cell r="E713" t="str">
            <v>新疆伊犁州新源县那拉提景区河谷草原旅游公共基础设施建设项目</v>
          </cell>
          <cell r="F713" t="str">
            <v>P21654000-0001</v>
          </cell>
        </row>
        <row r="714">
          <cell r="E714" t="str">
            <v>新疆伊犁州新源县那拉提景区空中草原旅游公共基础设施建设项目</v>
          </cell>
          <cell r="F714" t="str">
            <v>P21654000-0002</v>
          </cell>
        </row>
        <row r="715">
          <cell r="E715" t="str">
            <v>伊宁市妇幼保健院新建综合病房楼及附属工程</v>
          </cell>
          <cell r="F715" t="str">
            <v>P20654002-0258</v>
          </cell>
        </row>
        <row r="716">
          <cell r="E716" t="str">
            <v>伊宁市第二人民医院新建传染病楼及改建门诊病区工程</v>
          </cell>
          <cell r="F716" t="str">
            <v>P20654002-0259</v>
          </cell>
        </row>
        <row r="717">
          <cell r="E717" t="str">
            <v>新疆伊犁州伊宁市地表水厂管网三期项目</v>
          </cell>
          <cell r="F717" t="str">
            <v>P19654002-0052</v>
          </cell>
        </row>
        <row r="718">
          <cell r="E718" t="str">
            <v>伊犁州伊宁市人民医院精神卫生中心建设工程</v>
          </cell>
          <cell r="F718" t="str">
            <v>P20654002-0257</v>
          </cell>
        </row>
        <row r="719">
          <cell r="E719" t="str">
            <v>新疆伊犁州伊宁市2021年老旧小区内建筑和配套设施改造项目</v>
          </cell>
          <cell r="F719" t="str">
            <v>P20654002-0219</v>
          </cell>
        </row>
        <row r="720">
          <cell r="E720" t="str">
            <v>伊犁州奎屯市城市排水防涝综合管网建设</v>
          </cell>
          <cell r="F720" t="str">
            <v>P20654003-0089</v>
          </cell>
        </row>
        <row r="721">
          <cell r="E721" t="str">
            <v>伊犁州奎屯市小微企业创业孵化园（三期）基础设施建设项目</v>
          </cell>
          <cell r="F721" t="str">
            <v>P20654003-0076</v>
          </cell>
        </row>
        <row r="722">
          <cell r="E722" t="str">
            <v>伊犁州奎屯市粮油物流产业园基础设施建设项目</v>
          </cell>
          <cell r="F722" t="str">
            <v>P20654003-0071</v>
          </cell>
        </row>
        <row r="723">
          <cell r="E723" t="str">
            <v>伊犁州奎屯市自来水厂改扩建项目</v>
          </cell>
          <cell r="F723" t="str">
            <v>P20654003-0066</v>
          </cell>
        </row>
        <row r="724">
          <cell r="E724" t="str">
            <v>伊犁州奎屯市物流产业园基础设施建设项目</v>
          </cell>
          <cell r="F724" t="str">
            <v>P20654003-0067</v>
          </cell>
        </row>
        <row r="725">
          <cell r="E725" t="str">
            <v>伊犁州奎屯市垃圾处理设施及配套建设项目</v>
          </cell>
          <cell r="F725" t="str">
            <v>P20654003-0088</v>
          </cell>
        </row>
        <row r="726">
          <cell r="E726" t="str">
            <v>伊犁州奎屯市西区地表水引水工程项目</v>
          </cell>
          <cell r="F726" t="str">
            <v>P20654003-0082</v>
          </cell>
        </row>
        <row r="727">
          <cell r="E727" t="str">
            <v>伊犁州奎屯市跨境电子商务产业园基础设施项目</v>
          </cell>
          <cell r="F727" t="str">
            <v>P20654003-0006</v>
          </cell>
        </row>
        <row r="728">
          <cell r="E728" t="str">
            <v>奎屯-独山子经济技术开发区奎东特色产业园战略性新兴产业-新材料产业园基础设施建设项目</v>
          </cell>
          <cell r="F728" t="str">
            <v>P19654003-0023</v>
          </cell>
        </row>
        <row r="729">
          <cell r="E729" t="str">
            <v>伊犁州奎屯市北疆旅游集散中心项目</v>
          </cell>
          <cell r="F729" t="str">
            <v>P19654003-0031</v>
          </cell>
        </row>
        <row r="730">
          <cell r="E730" t="str">
            <v>奎屯-独山子经济技术开发区高新技术产业园基础设施配套项目</v>
          </cell>
          <cell r="F730" t="str">
            <v>P19654003-0025</v>
          </cell>
        </row>
        <row r="731">
          <cell r="E731" t="str">
            <v>奎屯-独山子经济技术开发区北一区产业园基础设施配套项目</v>
          </cell>
          <cell r="F731" t="str">
            <v>P19654003-0027</v>
          </cell>
        </row>
        <row r="732">
          <cell r="E732" t="str">
            <v>奎屯-独山子经济技术开发区中水回用建设项目</v>
          </cell>
          <cell r="F732" t="str">
            <v>P20654003-0015</v>
          </cell>
        </row>
        <row r="733">
          <cell r="E733" t="str">
            <v>伊犁州奎屯市东郊水库引水工程项目</v>
          </cell>
          <cell r="F733" t="str">
            <v>P20654003-0081</v>
          </cell>
        </row>
        <row r="734">
          <cell r="E734" t="str">
            <v>新疆伊犁州奎屯市殡仪馆迁建项目</v>
          </cell>
          <cell r="F734" t="str">
            <v>P19654003-0032</v>
          </cell>
        </row>
        <row r="735">
          <cell r="E735" t="str">
            <v>伊犁州奎屯市开干齐乡农业产业融合园区建设项目</v>
          </cell>
          <cell r="F735" t="str">
            <v>P20654003-0078</v>
          </cell>
        </row>
        <row r="736">
          <cell r="E736" t="str">
            <v>伊犁州奎屯市老旧小区建筑和配套设施改造工程项目</v>
          </cell>
          <cell r="F736" t="str">
            <v>P20654003-0065</v>
          </cell>
        </row>
        <row r="737">
          <cell r="E737" t="str">
            <v>伊犁州奎屯市公交车停车场改扩建项目</v>
          </cell>
          <cell r="F737" t="str">
            <v>P20654003-0077</v>
          </cell>
        </row>
        <row r="738">
          <cell r="E738" t="str">
            <v>霍尔果斯经济开发区清水河配套园区停车场建设项目</v>
          </cell>
          <cell r="F738" t="str">
            <v>P20654004-0064</v>
          </cell>
        </row>
        <row r="739">
          <cell r="E739" t="str">
            <v>霍尔果斯经济开发区冷链物流基地建设项目</v>
          </cell>
          <cell r="F739" t="str">
            <v>P20654004-0052</v>
          </cell>
        </row>
        <row r="740">
          <cell r="E740" t="str">
            <v>霍尔果斯经济开发区清水河配套园区商贸物流产业园建设工程项目</v>
          </cell>
          <cell r="F740" t="str">
            <v>P20654004-0065</v>
          </cell>
        </row>
        <row r="741">
          <cell r="E741" t="str">
            <v>霍尔果斯经济开发区清水河配套园区电子商务产业园建设项目</v>
          </cell>
          <cell r="F741" t="str">
            <v>P20654004-0057</v>
          </cell>
        </row>
        <row r="742">
          <cell r="E742" t="str">
            <v>霍尔果斯市2021年公租房建设项目</v>
          </cell>
          <cell r="F742" t="str">
            <v>P21654004-0005</v>
          </cell>
        </row>
        <row r="743">
          <cell r="E743" t="str">
            <v>霍尔果斯经济开发区清水河配套园区加工产业园标准化厂房建设项目（二期）</v>
          </cell>
          <cell r="F743" t="str">
            <v>P20654004-0060</v>
          </cell>
        </row>
        <row r="744">
          <cell r="E744" t="str">
            <v>霍尔果斯经济开发区清水河配套园区节能供热设施及附属管网工程项目</v>
          </cell>
          <cell r="F744" t="str">
            <v>P20654004-0063</v>
          </cell>
        </row>
        <row r="745">
          <cell r="E745" t="str">
            <v>霍尔果斯市南部产业园（二期）110kV输变电项目10千伏配套送出工程</v>
          </cell>
          <cell r="F745" t="str">
            <v>P20654004-0073</v>
          </cell>
        </row>
        <row r="746">
          <cell r="E746" t="str">
            <v>霍尔果斯经济开发区伊宁园区中小企业创业孵化园三期</v>
          </cell>
          <cell r="F746" t="str">
            <v>P20654004-0067</v>
          </cell>
        </row>
        <row r="747">
          <cell r="E747" t="str">
            <v>霍尔果斯南部工业园电力改迁工程</v>
          </cell>
          <cell r="F747" t="str">
            <v>P20654004-0074</v>
          </cell>
        </row>
        <row r="748">
          <cell r="E748" t="str">
            <v>霍尔果斯经济开发区清水河配套园区基础设施建设项目</v>
          </cell>
          <cell r="F748" t="str">
            <v>P20654004-0061</v>
          </cell>
        </row>
        <row r="749">
          <cell r="E749" t="str">
            <v>霍尔果斯经济开发区清水河配套园区固废垃圾分类处理项目</v>
          </cell>
          <cell r="F749" t="str">
            <v>P20654004-0062</v>
          </cell>
        </row>
        <row r="750">
          <cell r="E750" t="str">
            <v>霍尔果斯种苗花卉进出口服务中心海关监管仓库项目</v>
          </cell>
          <cell r="F750" t="str">
            <v>P20654004-0056</v>
          </cell>
        </row>
        <row r="751">
          <cell r="E751" t="str">
            <v>霍尔果斯市综保区保税仓建设项目</v>
          </cell>
          <cell r="F751" t="str">
            <v>P20654004-0051</v>
          </cell>
        </row>
        <row r="752">
          <cell r="E752" t="str">
            <v>霍尔果斯市城南产业园基础设施建设项目</v>
          </cell>
          <cell r="F752" t="str">
            <v>P20654004-0017</v>
          </cell>
        </row>
        <row r="753">
          <cell r="E753" t="str">
            <v>霍尔果斯百万平米标准化厂房建设项目</v>
          </cell>
          <cell r="F753" t="str">
            <v>P20654004-0004</v>
          </cell>
        </row>
        <row r="754">
          <cell r="E754" t="str">
            <v>霍尔果斯经济开发区口岸园区城市基础设施建设项目</v>
          </cell>
          <cell r="F754" t="str">
            <v>P20654004-0025</v>
          </cell>
        </row>
        <row r="755">
          <cell r="E755" t="str">
            <v>霍尔果斯经济开发区开建国际货运代理有限公司铁路专用线建设项目</v>
          </cell>
          <cell r="F755" t="str">
            <v>P19654004-0006</v>
          </cell>
        </row>
        <row r="756">
          <cell r="E756" t="str">
            <v>霍尔果斯南部产业园110KV输电站二期建设项目</v>
          </cell>
          <cell r="F756" t="str">
            <v>P20654004-0072</v>
          </cell>
        </row>
        <row r="757">
          <cell r="E757" t="str">
            <v>霍尔果斯市2021年老旧小区改造项目</v>
          </cell>
          <cell r="F757" t="str">
            <v>P20654004-0049</v>
          </cell>
        </row>
        <row r="758">
          <cell r="E758" t="str">
            <v>霍尔果斯经济开发区清水河配套园区加工产业园标准化厂房建设项目</v>
          </cell>
          <cell r="F758" t="str">
            <v>P20654004-0059</v>
          </cell>
        </row>
        <row r="759">
          <cell r="E759" t="str">
            <v>霍尔果斯经济开发区伊宁园区供水管网项目</v>
          </cell>
          <cell r="F759" t="str">
            <v>P20654004-0068</v>
          </cell>
        </row>
        <row r="760">
          <cell r="E760" t="str">
            <v>霍尔果斯经济开发区伊宁园区排水管网项目</v>
          </cell>
          <cell r="F760" t="str">
            <v>P20654004-0069</v>
          </cell>
        </row>
        <row r="761">
          <cell r="E761" t="str">
            <v>霍尔果斯经济开发区清水河配套园区污水处理厂二期扩建项目</v>
          </cell>
          <cell r="F761" t="str">
            <v>P20654004-0066</v>
          </cell>
        </row>
        <row r="762">
          <cell r="E762" t="str">
            <v>察布查尔县老旧小区改造项目</v>
          </cell>
          <cell r="F762" t="str">
            <v>P21654022-0003</v>
          </cell>
        </row>
        <row r="763">
          <cell r="E763" t="str">
            <v>察布查尔县供水老旧管网改造项目</v>
          </cell>
          <cell r="F763" t="str">
            <v>P20654022-0035</v>
          </cell>
        </row>
        <row r="764">
          <cell r="E764" t="str">
            <v>伊犁州察布查尔县优抚医院建设项目</v>
          </cell>
          <cell r="F764" t="str">
            <v>P19654022-0094</v>
          </cell>
        </row>
        <row r="765">
          <cell r="E765" t="str">
            <v>察布查尔县供水改扩建项目</v>
          </cell>
          <cell r="F765" t="str">
            <v>P20654022-0030</v>
          </cell>
        </row>
        <row r="766">
          <cell r="E766" t="str">
            <v>察布查尔县职业技术学校基础设施建设项目</v>
          </cell>
          <cell r="F766" t="str">
            <v>P19654022-0019</v>
          </cell>
        </row>
        <row r="767">
          <cell r="E767" t="str">
            <v>察布查尔县县城供水管网改造项目</v>
          </cell>
          <cell r="F767" t="str">
            <v>P19654022-0053</v>
          </cell>
        </row>
        <row r="768">
          <cell r="E768" t="str">
            <v>察布查尔县2号灌区供水工程</v>
          </cell>
          <cell r="F768" t="str">
            <v>P19654022-0028</v>
          </cell>
        </row>
        <row r="769">
          <cell r="E769" t="str">
            <v>察布查尔县城电网改造项目</v>
          </cell>
          <cell r="F769" t="str">
            <v>P20654022-0013</v>
          </cell>
        </row>
        <row r="770">
          <cell r="E770" t="str">
            <v>察布查尔县伊南工业园区供水工程建设项目</v>
          </cell>
          <cell r="F770" t="str">
            <v>P20654022-0155</v>
          </cell>
        </row>
        <row r="771">
          <cell r="E771" t="str">
            <v>察布查尔县2021年棚户区改造项目</v>
          </cell>
          <cell r="F771" t="str">
            <v>P21654022-0002</v>
          </cell>
        </row>
        <row r="772">
          <cell r="E772" t="str">
            <v>察布查尔县2021年公共租赁住房建设项目</v>
          </cell>
          <cell r="F772" t="str">
            <v>P21654022-0001</v>
          </cell>
        </row>
        <row r="773">
          <cell r="E773" t="str">
            <v>霍城经济开发区农业产业化园区（自治区级）辅助配套建设项目</v>
          </cell>
          <cell r="F773" t="str">
            <v>P20654023-0246</v>
          </cell>
        </row>
        <row r="774">
          <cell r="E774" t="str">
            <v>霍城县城乡集中供热建设项目</v>
          </cell>
          <cell r="F774" t="str">
            <v>P19654023-0114</v>
          </cell>
        </row>
        <row r="775">
          <cell r="E775" t="str">
            <v>霍城县图开沙漠公园基础设施建设项目</v>
          </cell>
          <cell r="F775" t="str">
            <v>P20654023-0254</v>
          </cell>
        </row>
        <row r="776">
          <cell r="E776" t="str">
            <v>霍城经济开发区创业孵化中心建设项目</v>
          </cell>
          <cell r="F776" t="str">
            <v>P20654023-0251</v>
          </cell>
        </row>
        <row r="777">
          <cell r="E777" t="str">
            <v>霍城县公共停车场建设项目</v>
          </cell>
          <cell r="F777" t="str">
            <v>P19654023-0123</v>
          </cell>
        </row>
        <row r="778">
          <cell r="E778" t="str">
            <v>伊犁州霍城县新建生活垃圾卫生填埋场及垃圾转运站建设项目</v>
          </cell>
          <cell r="F778" t="str">
            <v>P20654023-0243</v>
          </cell>
        </row>
        <row r="779">
          <cell r="E779" t="str">
            <v>霍城经济开发区标准厂房建设项目</v>
          </cell>
          <cell r="F779" t="str">
            <v>P20654023-0244</v>
          </cell>
        </row>
        <row r="780">
          <cell r="E780" t="str">
            <v>霍城县快递物流公共配送中心建设项目</v>
          </cell>
          <cell r="F780" t="str">
            <v>P20654023-0252</v>
          </cell>
        </row>
        <row r="781">
          <cell r="E781" t="str">
            <v>霍城经济开发区食品加工产业园标准化厂房建设项目</v>
          </cell>
          <cell r="F781" t="str">
            <v>P21654023-0010</v>
          </cell>
        </row>
        <row r="782">
          <cell r="E782" t="str">
            <v>伊犁州巩留县污水再生利用及污泥处置项目</v>
          </cell>
          <cell r="F782" t="str">
            <v>P20654024-0152</v>
          </cell>
        </row>
        <row r="783">
          <cell r="E783" t="str">
            <v>伊犁州巩留县医用器械材料产业园区建设项目</v>
          </cell>
          <cell r="F783" t="str">
            <v>P20654024-0212</v>
          </cell>
        </row>
        <row r="784">
          <cell r="E784" t="str">
            <v>伊犁州巩留县供气管网建设项目</v>
          </cell>
          <cell r="F784" t="str">
            <v>P19654024-0141</v>
          </cell>
        </row>
        <row r="785">
          <cell r="E785" t="str">
            <v>伊犁州巩留县发热门诊建设项目</v>
          </cell>
          <cell r="F785" t="str">
            <v>P20654024-0148</v>
          </cell>
        </row>
        <row r="786">
          <cell r="E786" t="str">
            <v>伊犁州巩留县城西供水污水处理建设项目</v>
          </cell>
          <cell r="F786" t="str">
            <v>P21654024-0002</v>
          </cell>
        </row>
        <row r="787">
          <cell r="E787" t="str">
            <v>伊犁州巩留工业园区东片区、西片区道路建设项目</v>
          </cell>
          <cell r="F787" t="str">
            <v>P20654024-0155</v>
          </cell>
        </row>
        <row r="788">
          <cell r="E788" t="str">
            <v>伊犁州巩留县老旧小区外基础设施建设项目</v>
          </cell>
          <cell r="F788" t="str">
            <v>P20654024-0145</v>
          </cell>
        </row>
        <row r="789">
          <cell r="E789" t="str">
            <v>伊犁州巩留县大库尔德宁景区基础设施提升改造建设项目</v>
          </cell>
          <cell r="F789" t="str">
            <v>P20654024-0221</v>
          </cell>
        </row>
        <row r="790">
          <cell r="E790" t="str">
            <v>伊犁州巩留县湿地保护及修复工程</v>
          </cell>
          <cell r="F790" t="str">
            <v>P20654024-0173</v>
          </cell>
        </row>
        <row r="791">
          <cell r="E791" t="str">
            <v>伊犁州巩留县生活垃圾转运和处理项目</v>
          </cell>
          <cell r="F791" t="str">
            <v>P20654024-0194</v>
          </cell>
        </row>
        <row r="792">
          <cell r="E792" t="str">
            <v>伊犁州巩留县工业园区标准化厂房及基础设施配套建设项目</v>
          </cell>
          <cell r="F792" t="str">
            <v>P20654024-0206</v>
          </cell>
        </row>
        <row r="793">
          <cell r="E793" t="str">
            <v>伊犁州巩留县工业园区（城西）工业用水应急保障项目</v>
          </cell>
          <cell r="F793" t="str">
            <v>P20654024-0217</v>
          </cell>
        </row>
        <row r="794">
          <cell r="E794" t="str">
            <v>伊犁州巩留县停车场二期建设项目</v>
          </cell>
          <cell r="F794" t="str">
            <v>P20654024-0146</v>
          </cell>
        </row>
        <row r="795">
          <cell r="E795" t="str">
            <v>伊犁州巩留工业园区5000立方水池建设项目</v>
          </cell>
          <cell r="F795" t="str">
            <v>P20654024-0154</v>
          </cell>
        </row>
        <row r="796">
          <cell r="E796" t="str">
            <v>伊犁州巩留工业园区中水回用项目</v>
          </cell>
          <cell r="F796" t="str">
            <v>P20654024-0158</v>
          </cell>
        </row>
        <row r="797">
          <cell r="E797" t="str">
            <v>伊犁州巩留县一二三产融合园区基础设施建设项目</v>
          </cell>
          <cell r="F797" t="str">
            <v>P20654024-0220</v>
          </cell>
        </row>
        <row r="798">
          <cell r="E798" t="str">
            <v>伊犁州巩留县伊犁河谷中部综合物流体系建设项目</v>
          </cell>
          <cell r="F798" t="str">
            <v>P20654024-0185</v>
          </cell>
        </row>
        <row r="799">
          <cell r="E799" t="str">
            <v>伊犁州巩留县大库尔德宁5A级景区创建示范旅游基础设施建设项目</v>
          </cell>
          <cell r="F799" t="str">
            <v>P20654024-0211</v>
          </cell>
        </row>
        <row r="800">
          <cell r="E800" t="str">
            <v>伊犁州巩留县畜禽粪污资源化利用整县推进工程</v>
          </cell>
          <cell r="F800" t="str">
            <v>P19654024-0139</v>
          </cell>
        </row>
        <row r="801">
          <cell r="E801" t="str">
            <v>伊犁州巩留县排水管网改扩建项目</v>
          </cell>
          <cell r="F801" t="str">
            <v>P20654024-0200</v>
          </cell>
        </row>
        <row r="802">
          <cell r="E802" t="str">
            <v>伊犁州巩留县城北基础设施提升项目</v>
          </cell>
          <cell r="F802" t="str">
            <v>P21654024-0001</v>
          </cell>
        </row>
        <row r="803">
          <cell r="E803" t="str">
            <v>伊犁州巩留城西工业园区基础设施综合能力提升建设工程</v>
          </cell>
          <cell r="F803" t="str">
            <v>P20654024-0205</v>
          </cell>
        </row>
        <row r="804">
          <cell r="E804" t="str">
            <v>伊犁州巩留县传染病区改扩建项目</v>
          </cell>
          <cell r="F804" t="str">
            <v>P20654024-0147</v>
          </cell>
        </row>
        <row r="805">
          <cell r="E805" t="str">
            <v>伊犁州巩留县生态物流产业园项目</v>
          </cell>
          <cell r="F805" t="str">
            <v>P20654024-0229</v>
          </cell>
        </row>
        <row r="806">
          <cell r="E806" t="str">
            <v>伊犁州巩留县旅游基础设施建设项目</v>
          </cell>
          <cell r="F806" t="str">
            <v>P20654024-0218</v>
          </cell>
        </row>
        <row r="807">
          <cell r="E807" t="str">
            <v>伊犁州巩留县老旧小区及配套基础设施建设项目</v>
          </cell>
          <cell r="F807" t="str">
            <v>P20654024-0207</v>
          </cell>
        </row>
        <row r="808">
          <cell r="E808" t="str">
            <v>伊犁州巩留县工业园区基础设施建设二期项目</v>
          </cell>
          <cell r="F808" t="str">
            <v>P20654024-0203</v>
          </cell>
        </row>
        <row r="809">
          <cell r="E809" t="str">
            <v>伊犁州巩留县沙孜勒克芦苇湿地旅游+生态修复工程</v>
          </cell>
          <cell r="F809" t="str">
            <v>P20654024-0199</v>
          </cell>
        </row>
        <row r="810">
          <cell r="E810" t="str">
            <v>伊犁州巩留县4A级景区创建示范旅游基础设施建设项目</v>
          </cell>
          <cell r="F810" t="str">
            <v>P20654024-0208</v>
          </cell>
        </row>
        <row r="811">
          <cell r="E811" t="str">
            <v>伊犁州巩留县集中供热管网建设项目</v>
          </cell>
          <cell r="F811" t="str">
            <v>P20654024-0198</v>
          </cell>
        </row>
        <row r="812">
          <cell r="E812" t="str">
            <v>伊犁州巩留县工业园区标准厂房35kw输变电站项目</v>
          </cell>
          <cell r="F812" t="str">
            <v>P20654024-0213</v>
          </cell>
        </row>
        <row r="813">
          <cell r="E813" t="str">
            <v>伊犁州巩留县大库尔德宁景区建设项目</v>
          </cell>
          <cell r="F813" t="str">
            <v>P20654024-0149</v>
          </cell>
        </row>
        <row r="814">
          <cell r="E814" t="str">
            <v>伊犁州巩留县工业园区战略性新型产业-新材料产业园基础设施</v>
          </cell>
          <cell r="F814" t="str">
            <v>P20654024-0215</v>
          </cell>
        </row>
        <row r="815">
          <cell r="E815" t="str">
            <v>伊犁州巩留中小微企业园区标准化厂房建设项目</v>
          </cell>
          <cell r="F815" t="str">
            <v>P20654024-0209</v>
          </cell>
        </row>
        <row r="816">
          <cell r="E816" t="str">
            <v>伊犁州巩留县医养结合+医疗服务保障能力建设项目</v>
          </cell>
          <cell r="F816" t="str">
            <v>P20654024-0223</v>
          </cell>
        </row>
        <row r="817">
          <cell r="E817" t="str">
            <v>伊犁州巩留县大营盘老旧小区民俗文旅融合项目</v>
          </cell>
          <cell r="F817" t="str">
            <v>P20654024-0214</v>
          </cell>
        </row>
        <row r="818">
          <cell r="E818" t="str">
            <v>伊犁州巩留县城供水改扩建工程</v>
          </cell>
          <cell r="F818" t="str">
            <v>P19654024-0140</v>
          </cell>
        </row>
        <row r="819">
          <cell r="E819" t="str">
            <v>伊犁州巩留工业园区固废处理项目</v>
          </cell>
          <cell r="F819" t="str">
            <v>P20654024-0157</v>
          </cell>
        </row>
        <row r="820">
          <cell r="E820" t="str">
            <v>新疆伊犁州新源县中水库配套建设项目</v>
          </cell>
          <cell r="F820" t="str">
            <v>P20654025-0091</v>
          </cell>
        </row>
        <row r="821">
          <cell r="E821" t="str">
            <v>伊犁州新源县城镇生活污水资源化设施及其再生管网一期工程</v>
          </cell>
          <cell r="F821" t="str">
            <v>P20654025-0089</v>
          </cell>
        </row>
        <row r="822">
          <cell r="E822" t="str">
            <v>新疆伊犁州新源县城镇垃圾焚烧发电建设项目</v>
          </cell>
          <cell r="F822" t="str">
            <v>P20654025-0092</v>
          </cell>
        </row>
        <row r="823">
          <cell r="E823" t="str">
            <v>新源县城镇生活污水处理厂2.5万立方米扩建项目</v>
          </cell>
          <cell r="F823" t="str">
            <v>P19654025-0024</v>
          </cell>
        </row>
        <row r="824">
          <cell r="E824" t="str">
            <v>新疆伊犁州新源县城镇生活污水处理厂提升改造项目</v>
          </cell>
          <cell r="F824" t="str">
            <v>P20654025-0096</v>
          </cell>
        </row>
        <row r="825">
          <cell r="E825" t="str">
            <v>伊犁州昭苏县马场礼仪仪仗马育种创新基地建设项目</v>
          </cell>
          <cell r="F825" t="str">
            <v>P20654026-0019</v>
          </cell>
        </row>
        <row r="826">
          <cell r="E826" t="str">
            <v>伊犁州昭苏县奶产业融合示范园建设项目（一期）</v>
          </cell>
          <cell r="F826" t="str">
            <v>P20654026-0178</v>
          </cell>
        </row>
        <row r="827">
          <cell r="E827" t="str">
            <v>伊犁州昭苏县县城排水防涝设施建设项目（二期工程）</v>
          </cell>
          <cell r="F827" t="str">
            <v>P20654026-0161</v>
          </cell>
        </row>
        <row r="828">
          <cell r="E828" t="str">
            <v>伊犁州昭苏县农村产业融合发展示范园续建项目</v>
          </cell>
          <cell r="F828" t="str">
            <v>P20654026-0074</v>
          </cell>
        </row>
        <row r="829">
          <cell r="E829" t="str">
            <v>伊犁州昭苏县集中供热老旧管网改扩建工程</v>
          </cell>
          <cell r="F829" t="str">
            <v>P20654026-0257</v>
          </cell>
        </row>
        <row r="830">
          <cell r="E830" t="str">
            <v>伊犁州昭苏县城排水设施建设项目</v>
          </cell>
          <cell r="F830" t="str">
            <v>P20654026-0254</v>
          </cell>
        </row>
        <row r="831">
          <cell r="E831" t="str">
            <v>伊犁州昭苏县第二热源厂改扩建项目</v>
          </cell>
          <cell r="F831" t="str">
            <v>P20654026-0255</v>
          </cell>
        </row>
        <row r="832">
          <cell r="E832" t="str">
            <v>伊犁州昭苏县农副产品仓储物流冷链集散中心基础设施建设项目</v>
          </cell>
          <cell r="F832" t="str">
            <v>P20654026-0251</v>
          </cell>
        </row>
        <row r="833">
          <cell r="E833" t="str">
            <v>伊犁州昭苏县老城区排水管网改扩建工程项目(一期)</v>
          </cell>
          <cell r="F833" t="str">
            <v>P20654026-0271</v>
          </cell>
        </row>
        <row r="834">
          <cell r="E834" t="str">
            <v>伊犁州昭苏县伊犁马育繁推一体化建设项目</v>
          </cell>
          <cell r="F834" t="str">
            <v>P19654026-0004</v>
          </cell>
        </row>
        <row r="835">
          <cell r="E835" t="str">
            <v>伊犁州昭苏县“印象灯塔·红色小镇”改造提升建设项目</v>
          </cell>
          <cell r="F835" t="str">
            <v>P20654026-0188</v>
          </cell>
        </row>
        <row r="836">
          <cell r="E836" t="str">
            <v>伊犁州昭苏县中医医院综合病房楼及消毒供应室建设项目</v>
          </cell>
          <cell r="F836" t="str">
            <v>P20654026-0261</v>
          </cell>
        </row>
        <row r="837">
          <cell r="E837" t="str">
            <v>伊犁州昭苏县粮食物流节点建设项目</v>
          </cell>
          <cell r="F837" t="str">
            <v>P20654026-0285</v>
          </cell>
        </row>
        <row r="838">
          <cell r="E838" t="str">
            <v>伊犁州昭苏县特克斯河国家湿地公园保护与建设项目</v>
          </cell>
          <cell r="F838" t="str">
            <v>P20654026-0269</v>
          </cell>
        </row>
        <row r="839">
          <cell r="E839" t="str">
            <v>伊犁州昭苏县骨干冷链物流基地建设项目</v>
          </cell>
          <cell r="F839" t="str">
            <v>P20654026-0268</v>
          </cell>
        </row>
        <row r="840">
          <cell r="E840" t="str">
            <v>昭苏县废弃物规范回收网点和分拣中心建设项目</v>
          </cell>
          <cell r="F840" t="str">
            <v>P20654026-0252</v>
          </cell>
        </row>
        <row r="841">
          <cell r="E841" t="str">
            <v>伊犁州昭苏县人民医院检测中心建设项目</v>
          </cell>
          <cell r="F841" t="str">
            <v>P20654026-0258</v>
          </cell>
        </row>
        <row r="842">
          <cell r="E842" t="str">
            <v>伊犁州昭苏县乡村旅游富民建设项目</v>
          </cell>
          <cell r="F842" t="str">
            <v>P20654026-0275</v>
          </cell>
        </row>
        <row r="843">
          <cell r="E843" t="str">
            <v>伊犁州昭苏县高标准农田建设项目</v>
          </cell>
          <cell r="F843" t="str">
            <v>P20654026-0283</v>
          </cell>
        </row>
        <row r="844">
          <cell r="E844" t="str">
            <v>伊犁州昭苏县2020年老旧小区内改造基础设施配套建设项目（三期）工程</v>
          </cell>
          <cell r="F844" t="str">
            <v>P20654026-0267</v>
          </cell>
        </row>
        <row r="845">
          <cell r="E845" t="str">
            <v>伊犁州昭苏县2020年棚户区改造项目（二期）</v>
          </cell>
          <cell r="F845" t="str">
            <v>P20654026-0231</v>
          </cell>
        </row>
        <row r="846">
          <cell r="E846" t="str">
            <v>伊犁州昭苏县人民医院应急医疗救治指挥中心建设项目</v>
          </cell>
          <cell r="F846" t="str">
            <v>P20654026-0256</v>
          </cell>
        </row>
        <row r="847">
          <cell r="E847" t="str">
            <v>伊犁州昭苏县胡松图哈尔逊乡牧区引水工程</v>
          </cell>
          <cell r="F847" t="str">
            <v>P20654026-0248</v>
          </cell>
        </row>
        <row r="848">
          <cell r="E848" t="str">
            <v>昭苏县亚高原农业科技园区中药材产业体系改扩建项目</v>
          </cell>
          <cell r="F848" t="str">
            <v>P19654026-0008</v>
          </cell>
        </row>
        <row r="849">
          <cell r="E849" t="str">
            <v>伊犁州昭苏县火葬场建设项目</v>
          </cell>
          <cell r="F849" t="str">
            <v>P20654026-0263</v>
          </cell>
        </row>
        <row r="850">
          <cell r="E850" t="str">
            <v>伊犁州昭苏县农作物病虫害区域应急防治中心建设项目</v>
          </cell>
          <cell r="F850" t="str">
            <v>P20654026-0249</v>
          </cell>
        </row>
        <row r="851">
          <cell r="E851" t="str">
            <v>伊犁州昭苏县职业技术学校实训基地建设项目</v>
          </cell>
          <cell r="F851" t="str">
            <v>P20654026-0265</v>
          </cell>
        </row>
        <row r="852">
          <cell r="E852" t="str">
            <v>伊犁州昭苏县阿克苏水库</v>
          </cell>
          <cell r="F852" t="str">
            <v>P20654026-0270</v>
          </cell>
        </row>
        <row r="853">
          <cell r="E853" t="str">
            <v>伊犁州特克斯县供气管网基础设施建设项目</v>
          </cell>
          <cell r="F853" t="str">
            <v>P20654027-0128</v>
          </cell>
        </row>
        <row r="854">
          <cell r="E854" t="str">
            <v>伊犁州特克斯县配送中心建设项目</v>
          </cell>
          <cell r="F854" t="str">
            <v>P20654027-0188</v>
          </cell>
        </row>
        <row r="855">
          <cell r="E855" t="str">
            <v>新疆伊犁州特克斯县中医医院医养结合示范园建设项目</v>
          </cell>
          <cell r="F855" t="str">
            <v>P20654027-0179</v>
          </cell>
        </row>
        <row r="856">
          <cell r="E856" t="str">
            <v>新疆伊犁州特克斯县阔克铁热克乡高标准农田建设项目</v>
          </cell>
          <cell r="F856" t="str">
            <v>P20654027-0101</v>
          </cell>
        </row>
        <row r="857">
          <cell r="E857" t="str">
            <v>伊犁州特克斯县冷链物流基础设施建设项目</v>
          </cell>
          <cell r="F857" t="str">
            <v>P20654027-0185</v>
          </cell>
        </row>
        <row r="858">
          <cell r="E858" t="str">
            <v>伊犁州特克斯县乔拉克铁热克镇安全饮水城乡一体化提升改造工程</v>
          </cell>
          <cell r="F858" t="str">
            <v>P20654027-0189</v>
          </cell>
        </row>
        <row r="859">
          <cell r="E859" t="str">
            <v>伊犁州特克斯县全域旅游基础设施建设项目</v>
          </cell>
          <cell r="F859" t="str">
            <v>P20654027-0158</v>
          </cell>
        </row>
        <row r="860">
          <cell r="E860" t="str">
            <v>伊犁州特克斯县喀拉达拉镇喀拉尕什特村新型农村建设项目</v>
          </cell>
          <cell r="F860" t="str">
            <v>P20654027-0170</v>
          </cell>
        </row>
        <row r="861">
          <cell r="E861" t="str">
            <v>伊犁州特克斯县中小微企业园二期建设项目</v>
          </cell>
          <cell r="F861" t="str">
            <v>P20654027-0191</v>
          </cell>
        </row>
        <row r="862">
          <cell r="E862" t="str">
            <v>伊犁州特克斯县农村电网升级改造建设项目</v>
          </cell>
          <cell r="F862" t="str">
            <v>P20654027-0120</v>
          </cell>
        </row>
        <row r="863">
          <cell r="E863" t="str">
            <v>伊犁州特克斯县喀拉达拉镇污水处理工程项目</v>
          </cell>
          <cell r="F863" t="str">
            <v>P20654027-0141</v>
          </cell>
        </row>
        <row r="864">
          <cell r="E864" t="str">
            <v>伊犁州特克斯县齐勒乌泽克镇污水处理建设项目</v>
          </cell>
          <cell r="F864" t="str">
            <v>P20654027-0099</v>
          </cell>
        </row>
        <row r="865">
          <cell r="E865" t="str">
            <v>伊犁州特克斯县智慧农业建设项目</v>
          </cell>
          <cell r="F865" t="str">
            <v>P20654027-0196</v>
          </cell>
        </row>
        <row r="866">
          <cell r="E866" t="str">
            <v>伊犁州特克斯县现代畜牧业科技创新示范园建设项目</v>
          </cell>
          <cell r="F866" t="str">
            <v>P20654027-0140</v>
          </cell>
        </row>
        <row r="867">
          <cell r="E867" t="str">
            <v>伊犁州特克斯县农业物联网系统建设项目</v>
          </cell>
          <cell r="F867" t="str">
            <v>P20654027-0168</v>
          </cell>
        </row>
        <row r="868">
          <cell r="E868" t="str">
            <v>伊犁州特克斯县柯尔克孜民族文化风情园项目</v>
          </cell>
          <cell r="F868" t="str">
            <v>P20654027-0104</v>
          </cell>
        </row>
        <row r="869">
          <cell r="E869" t="str">
            <v>伊犁州特克斯县乔拉克铁热克镇阿克加孜克节水灌溉工程</v>
          </cell>
          <cell r="F869" t="str">
            <v>P20654027-0250</v>
          </cell>
        </row>
        <row r="870">
          <cell r="E870" t="str">
            <v>伊犁州特克斯县集中物流园区建设项目</v>
          </cell>
          <cell r="F870" t="str">
            <v>P20654027-0249</v>
          </cell>
        </row>
        <row r="871">
          <cell r="E871" t="str">
            <v>伊犁州特克斯县喀拉达拉镇秸秆饲草料综合利用基地建设项目</v>
          </cell>
          <cell r="F871" t="str">
            <v>P20654027-0156</v>
          </cell>
        </row>
        <row r="872">
          <cell r="E872" t="str">
            <v>伊犁州特克斯县2021年老旧小区改造及内外附属设施建设项目</v>
          </cell>
          <cell r="F872" t="str">
            <v>P20654027-0246</v>
          </cell>
        </row>
        <row r="873">
          <cell r="E873" t="str">
            <v>伊犁州特克斯县垃圾分类转运工程项目</v>
          </cell>
          <cell r="F873" t="str">
            <v>P20654027-0258</v>
          </cell>
        </row>
        <row r="874">
          <cell r="E874" t="str">
            <v>伊犁州特克斯县2021年棚户区改造建设项目</v>
          </cell>
          <cell r="F874" t="str">
            <v>P20654027-0259</v>
          </cell>
        </row>
        <row r="875">
          <cell r="E875" t="str">
            <v>伊犁州特克斯县集中供热设施建设项目</v>
          </cell>
          <cell r="F875" t="str">
            <v>P20654027-0244</v>
          </cell>
        </row>
        <row r="876">
          <cell r="E876" t="str">
            <v>伊犁州特克斯县通信光缆入地下管网建设项目</v>
          </cell>
          <cell r="F876" t="str">
            <v>P20654027-0247</v>
          </cell>
        </row>
        <row r="877">
          <cell r="E877" t="str">
            <v>伊犁州特克斯县农村生活污水处理工程项目</v>
          </cell>
          <cell r="F877" t="str">
            <v>P20654027-0257</v>
          </cell>
        </row>
        <row r="878">
          <cell r="E878" t="str">
            <v>尼勒克县2020年棚户区改造二期项目</v>
          </cell>
          <cell r="F878" t="str">
            <v>P20654028-0304</v>
          </cell>
        </row>
        <row r="879">
          <cell r="E879" t="str">
            <v>塔城客运中心站</v>
          </cell>
          <cell r="F879" t="str">
            <v>P14654200-0001</v>
          </cell>
        </row>
        <row r="880">
          <cell r="E880" t="str">
            <v>塔城市污水管网建设项目</v>
          </cell>
          <cell r="F880" t="str">
            <v>P20654201-0058</v>
          </cell>
        </row>
        <row r="881">
          <cell r="E881" t="str">
            <v>塔城巴克图口岸污水处理厂配套中水储库建设项目</v>
          </cell>
          <cell r="F881" t="str">
            <v>P19654201-0048</v>
          </cell>
        </row>
        <row r="882">
          <cell r="E882" t="str">
            <v>乌苏市人民医院综合病房楼建设项目</v>
          </cell>
          <cell r="F882" t="str">
            <v>P21654202-0001</v>
          </cell>
        </row>
        <row r="883">
          <cell r="E883" t="str">
            <v>乌苏市2019年棚户区改造项目</v>
          </cell>
          <cell r="F883" t="str">
            <v>P19654202-0002</v>
          </cell>
        </row>
        <row r="884">
          <cell r="E884" t="str">
            <v>乌苏市苏里坊馕产业园项目</v>
          </cell>
          <cell r="F884" t="str">
            <v>P20654202-0048</v>
          </cell>
        </row>
        <row r="885">
          <cell r="E885" t="str">
            <v>乌苏市车排子镇垃圾填埋场项目</v>
          </cell>
          <cell r="F885" t="str">
            <v>P20654202-0051</v>
          </cell>
        </row>
        <row r="886">
          <cell r="E886" t="str">
            <v>乌苏市物流运输服务中心与大型停车场建设项目</v>
          </cell>
          <cell r="F886" t="str">
            <v>P20654202-0044</v>
          </cell>
        </row>
        <row r="887">
          <cell r="E887" t="str">
            <v>额敏县城集中供热三期提标改造工程项目</v>
          </cell>
          <cell r="F887" t="str">
            <v>P20654221-0002</v>
          </cell>
        </row>
        <row r="888">
          <cell r="E888" t="str">
            <v>额敏县郊区乡畜牧园区配套基础设施建设项目</v>
          </cell>
          <cell r="F888" t="str">
            <v>P19654221-0082</v>
          </cell>
        </row>
        <row r="889">
          <cell r="E889" t="str">
            <v>额敏县玉什喀拉苏镇畜牧园区配套基础设施建设项目</v>
          </cell>
          <cell r="F889" t="str">
            <v>P19654221-0084</v>
          </cell>
        </row>
        <row r="890">
          <cell r="E890" t="str">
            <v>额敏县餐厨垃圾收集处理项目</v>
          </cell>
          <cell r="F890" t="str">
            <v>P19654221-0064</v>
          </cell>
        </row>
        <row r="891">
          <cell r="E891" t="str">
            <v>额敏县污水厂污泥处置项目</v>
          </cell>
          <cell r="F891" t="str">
            <v>P19654221-0018</v>
          </cell>
        </row>
        <row r="892">
          <cell r="E892" t="str">
            <v>额敏县供热管网铺设工程项目</v>
          </cell>
          <cell r="F892" t="str">
            <v>P20654221-0071</v>
          </cell>
        </row>
        <row r="893">
          <cell r="E893" t="str">
            <v>塔城地区额敏县融媒体中心建设项目</v>
          </cell>
          <cell r="F893" t="str">
            <v>P20654221-0029</v>
          </cell>
        </row>
        <row r="894">
          <cell r="E894" t="str">
            <v>塔城地区额敏县阿克阔麦游客服务中心建设项目</v>
          </cell>
          <cell r="F894" t="str">
            <v>P20654221-0018</v>
          </cell>
        </row>
        <row r="895">
          <cell r="E895" t="str">
            <v>塔城地区额敏县也迷里滑雪场新建高级雪道建设项目</v>
          </cell>
          <cell r="F895" t="str">
            <v>P20654221-0085</v>
          </cell>
        </row>
        <row r="896">
          <cell r="E896" t="str">
            <v>塔城地区额敏县也迷里古城遗址提升保护建设项目</v>
          </cell>
          <cell r="F896" t="str">
            <v>P20654221-0078</v>
          </cell>
        </row>
        <row r="897">
          <cell r="E897" t="str">
            <v>额敏县城郊停车场建设项目</v>
          </cell>
          <cell r="F897" t="str">
            <v>P20654221-0077</v>
          </cell>
        </row>
        <row r="898">
          <cell r="E898" t="str">
            <v>额敏县上户镇畜牧园区配套基础设施建设项目</v>
          </cell>
          <cell r="F898" t="str">
            <v>P19654221-0083</v>
          </cell>
        </row>
        <row r="899">
          <cell r="E899" t="str">
            <v>沙湾县县域医共体信息化建设项目</v>
          </cell>
          <cell r="F899" t="str">
            <v>P20654223-0018</v>
          </cell>
        </row>
        <row r="900">
          <cell r="E900" t="str">
            <v>沙湾县鹿角湾景区旅游基础设施升级改造项目</v>
          </cell>
          <cell r="F900" t="str">
            <v>P18654223-0015</v>
          </cell>
        </row>
        <row r="901">
          <cell r="E901" t="str">
            <v>沙湾县文化产业基地建设项目</v>
          </cell>
          <cell r="F901" t="str">
            <v>P20654223-0006</v>
          </cell>
        </row>
        <row r="902">
          <cell r="E902" t="str">
            <v>塔城地区沙湾县妇幼保健计划生育服务中心诊疗能力提升建设项目</v>
          </cell>
          <cell r="F902" t="str">
            <v>P20654223-0010</v>
          </cell>
        </row>
        <row r="903">
          <cell r="E903" t="str">
            <v>沙湾县老旧小区改造工程</v>
          </cell>
          <cell r="F903" t="str">
            <v>P20654223-0022</v>
          </cell>
        </row>
        <row r="904">
          <cell r="E904" t="str">
            <v>塔城地区沙湾县中医医院诊疗能力提升项目</v>
          </cell>
          <cell r="F904" t="str">
            <v>P20654223-0012</v>
          </cell>
        </row>
        <row r="905">
          <cell r="E905" t="str">
            <v>塔城地区沙湾县公共配送中心建设项目</v>
          </cell>
          <cell r="F905" t="str">
            <v>P20654223-0015</v>
          </cell>
        </row>
        <row r="906">
          <cell r="E906" t="str">
            <v>托里县供水管网提升建设项目</v>
          </cell>
          <cell r="F906" t="str">
            <v>P20654224-0032</v>
          </cell>
        </row>
        <row r="907">
          <cell r="E907" t="str">
            <v>托里县城西公共停车场建设项目</v>
          </cell>
          <cell r="F907" t="str">
            <v>P20654224-0038</v>
          </cell>
        </row>
        <row r="908">
          <cell r="E908" t="str">
            <v>托里县自来水厂扩能增效建设项目</v>
          </cell>
          <cell r="F908" t="str">
            <v>P20654224-0042</v>
          </cell>
        </row>
        <row r="909">
          <cell r="E909" t="str">
            <v>托里县准噶尔社区直供天然气工程建设项目（二期）</v>
          </cell>
          <cell r="F909" t="str">
            <v>P20654224-0039</v>
          </cell>
        </row>
        <row r="910">
          <cell r="E910" t="str">
            <v>托里县环城生态建设项目</v>
          </cell>
          <cell r="F910" t="str">
            <v>P20654224-0035</v>
          </cell>
        </row>
        <row r="911">
          <cell r="E911" t="str">
            <v>托里县准噶尔停车场建设项目</v>
          </cell>
          <cell r="F911" t="str">
            <v>P20654224-0040</v>
          </cell>
        </row>
        <row r="912">
          <cell r="E912" t="str">
            <v>托里县2020年城市棚户区改造建设项目</v>
          </cell>
          <cell r="F912" t="str">
            <v>P20654224-0011</v>
          </cell>
        </row>
        <row r="913">
          <cell r="E913" t="str">
            <v>托里县污水处理厂中水回用配套设施工程</v>
          </cell>
          <cell r="F913" t="str">
            <v>P20654224-0036</v>
          </cell>
        </row>
        <row r="914">
          <cell r="E914" t="str">
            <v>托里县那仁苏供水工程项目</v>
          </cell>
          <cell r="F914" t="str">
            <v>P19654224-0028</v>
          </cell>
        </row>
        <row r="915">
          <cell r="E915" t="str">
            <v>托里县庙尔沟镇污水处理厂建设项目</v>
          </cell>
          <cell r="F915" t="str">
            <v>P20654224-0006</v>
          </cell>
        </row>
        <row r="916">
          <cell r="E916" t="str">
            <v>裕民县城餐厨垃圾处理建设项目</v>
          </cell>
          <cell r="F916" t="str">
            <v>P20654225-0028</v>
          </cell>
        </row>
        <row r="917">
          <cell r="E917" t="str">
            <v>裕民县城供水设施改造项目</v>
          </cell>
          <cell r="F917" t="str">
            <v>P20654225-0016</v>
          </cell>
        </row>
        <row r="918">
          <cell r="E918" t="str">
            <v>裕民县江格斯水库工程</v>
          </cell>
          <cell r="F918" t="str">
            <v>P17654225-0003</v>
          </cell>
        </row>
        <row r="919">
          <cell r="E919" t="str">
            <v>裕民县伯依布谢水库防渗处理项目</v>
          </cell>
          <cell r="F919" t="str">
            <v>P19654225-0006</v>
          </cell>
        </row>
        <row r="920">
          <cell r="E920" t="str">
            <v>裕民县城镇生活垃圾转运站建设项目</v>
          </cell>
          <cell r="F920" t="str">
            <v>P20654225-0029</v>
          </cell>
        </row>
        <row r="921">
          <cell r="E921" t="str">
            <v>和布克赛尔县重大卫生应急设施能力提升项目</v>
          </cell>
          <cell r="F921" t="str">
            <v>P20654226-0041</v>
          </cell>
        </row>
        <row r="922">
          <cell r="E922" t="str">
            <v>和布克赛尔县松海湾旅游景区建设项目</v>
          </cell>
          <cell r="F922" t="str">
            <v>P20654226-0053</v>
          </cell>
        </row>
        <row r="923">
          <cell r="E923" t="str">
            <v>和布克赛尔县江格尔文化园旅游景区建设项目</v>
          </cell>
          <cell r="F923" t="str">
            <v>P20654226-0024</v>
          </cell>
        </row>
        <row r="924">
          <cell r="E924" t="str">
            <v>和布克赛尔县和什托洛盖镇客运公交综合交通停车场</v>
          </cell>
          <cell r="F924" t="str">
            <v>P20654226-0072</v>
          </cell>
        </row>
        <row r="925">
          <cell r="E925" t="str">
            <v>和布克赛尔县城生活垃圾处理工程二期项目</v>
          </cell>
          <cell r="F925" t="str">
            <v>P20654226-0068</v>
          </cell>
        </row>
        <row r="926">
          <cell r="E926" t="str">
            <v>和布克赛尔县和什托洛盖镇中水回用综合利用建设项目</v>
          </cell>
          <cell r="F926" t="str">
            <v>P20654226-0080</v>
          </cell>
        </row>
        <row r="927">
          <cell r="E927" t="str">
            <v>和布克赛尔县国家湿地海洋公园白桦林景区一期建设项目</v>
          </cell>
          <cell r="F927" t="str">
            <v>P20654226-0025</v>
          </cell>
        </row>
        <row r="928">
          <cell r="E928" t="str">
            <v>和布克赛尔县龙脊谷旅游景区建设项目</v>
          </cell>
          <cell r="F928" t="str">
            <v>P20654226-0064</v>
          </cell>
        </row>
        <row r="929">
          <cell r="E929" t="str">
            <v>和布克赛尔蒙古自治县察和特农业开发区引水干渠改造项目</v>
          </cell>
          <cell r="F929" t="str">
            <v>P20654226-0075</v>
          </cell>
        </row>
        <row r="930">
          <cell r="E930" t="str">
            <v>和布克赛尔县查干库勒乡拉卜楞村特色休闲旅游建设项目</v>
          </cell>
          <cell r="F930" t="str">
            <v>P20654226-0057</v>
          </cell>
        </row>
        <row r="931">
          <cell r="E931" t="str">
            <v>喀纳斯景区立体式停车场建设项目</v>
          </cell>
          <cell r="F931" t="str">
            <v>P20654300-0019</v>
          </cell>
        </row>
        <row r="932">
          <cell r="E932" t="str">
            <v>喀纳斯景区旅游服务设施提升改造工程</v>
          </cell>
          <cell r="F932" t="str">
            <v>P20654300-0024</v>
          </cell>
        </row>
        <row r="933">
          <cell r="E933" t="str">
            <v>阿勒泰地区妇幼保健院临床业务能力提升建设项目</v>
          </cell>
          <cell r="F933" t="str">
            <v>P20654300-0086</v>
          </cell>
        </row>
        <row r="934">
          <cell r="E934" t="str">
            <v>阿勒泰地区全域旅游智慧交通基础设施改造项目</v>
          </cell>
          <cell r="F934" t="str">
            <v>P20654300-0064</v>
          </cell>
        </row>
        <row r="935">
          <cell r="E935" t="str">
            <v>喀纳斯5A级景区铁热克提乡旅游小镇基础设施建设项目</v>
          </cell>
          <cell r="F935" t="str">
            <v>P20654300-0051</v>
          </cell>
        </row>
        <row r="936">
          <cell r="E936" t="str">
            <v>喀纳斯5A级景区铁热克提乡供排水设施提升改造项目</v>
          </cell>
          <cell r="F936" t="str">
            <v>P20654300-0052</v>
          </cell>
        </row>
        <row r="937">
          <cell r="E937" t="str">
            <v>阿禾景区(4A)精品旅游线路沿线基础设施建设项目</v>
          </cell>
          <cell r="F937" t="str">
            <v>P20654300-0062</v>
          </cell>
        </row>
        <row r="938">
          <cell r="E938" t="str">
            <v>阿勒泰地区人民医院诊治能力提升附属设施建设项目</v>
          </cell>
          <cell r="F938" t="str">
            <v>P20654300-0060</v>
          </cell>
        </row>
        <row r="939">
          <cell r="E939" t="str">
            <v>喀纳斯贾登峪应急医疗救治体系建设项目</v>
          </cell>
          <cell r="F939" t="str">
            <v>P20654300-0057</v>
          </cell>
        </row>
        <row r="940">
          <cell r="E940" t="str">
            <v>喀纳斯5A级景区供排水改扩建工程</v>
          </cell>
          <cell r="F940" t="str">
            <v>P20654300-0055</v>
          </cell>
        </row>
        <row r="941">
          <cell r="E941" t="str">
            <v>喀纳斯5A级景区冷链物流配送转运中心项目</v>
          </cell>
          <cell r="F941" t="str">
            <v>P20654300-0067</v>
          </cell>
        </row>
        <row r="942">
          <cell r="E942" t="str">
            <v>新疆阿勒泰地区哈萨克医医院规范发热门诊建设项目</v>
          </cell>
          <cell r="F942" t="str">
            <v>P20654300-0059</v>
          </cell>
        </row>
        <row r="943">
          <cell r="E943" t="str">
            <v>铁贾景区(4A)精品旅游线路沿线基础设施建设项目</v>
          </cell>
          <cell r="F943" t="str">
            <v>P20654300-0081</v>
          </cell>
        </row>
        <row r="944">
          <cell r="E944" t="str">
            <v>阿勒泰地区交通与旅游线路充电桩建设项目</v>
          </cell>
          <cell r="F944" t="str">
            <v>P20654300-0063</v>
          </cell>
        </row>
        <row r="945">
          <cell r="E945" t="str">
            <v>阿勒泰地区全域旅游重点乡镇游客综合服务中心建设项目</v>
          </cell>
          <cell r="F945" t="str">
            <v>P21654300-0009</v>
          </cell>
        </row>
        <row r="946">
          <cell r="E946" t="str">
            <v>阿勒泰市园艺路片区老旧小区配套基础设施建设项目</v>
          </cell>
          <cell r="F946" t="str">
            <v>P20654301-0103</v>
          </cell>
        </row>
        <row r="947">
          <cell r="E947" t="str">
            <v>阿勒泰市拉斯特乡供热热源点建设项目</v>
          </cell>
          <cell r="F947" t="str">
            <v>P21654301-0001</v>
          </cell>
        </row>
        <row r="948">
          <cell r="E948" t="str">
            <v>阿勒泰市垃圾处理系统改扩建项目</v>
          </cell>
          <cell r="F948" t="str">
            <v>P20654301-0106</v>
          </cell>
        </row>
        <row r="949">
          <cell r="E949" t="str">
            <v>阿勒泰市北屯镇老旧小区内改造配套基础设施建设项目</v>
          </cell>
          <cell r="F949" t="str">
            <v>P20654301-0093</v>
          </cell>
        </row>
        <row r="950">
          <cell r="E950" t="str">
            <v>阿勒泰市桦林4A级景区旅游基础设施提升改造（一期）项目</v>
          </cell>
          <cell r="F950" t="str">
            <v>P20654301-0071</v>
          </cell>
        </row>
        <row r="951">
          <cell r="E951" t="str">
            <v>阿勒泰市火车站片区配套基础设施建设项目</v>
          </cell>
          <cell r="F951" t="str">
            <v>P20654301-0091</v>
          </cell>
        </row>
        <row r="952">
          <cell r="E952" t="str">
            <v>阿勒泰市金山路街道片区老旧小区配套基础设施及公共服务设施建设项目</v>
          </cell>
          <cell r="F952" t="str">
            <v>P20654301-0101</v>
          </cell>
        </row>
        <row r="953">
          <cell r="E953" t="str">
            <v>阿勒泰市中水资源化利用建设项目</v>
          </cell>
          <cell r="F953" t="str">
            <v>P20654301-0092</v>
          </cell>
        </row>
        <row r="954">
          <cell r="E954" t="str">
            <v>阿勒泰市一至十道巷小区配套建设项目</v>
          </cell>
          <cell r="F954" t="str">
            <v>P20654301-0102</v>
          </cell>
        </row>
        <row r="955">
          <cell r="E955" t="str">
            <v>阿勒泰市城乡冷链物流建设项目</v>
          </cell>
          <cell r="F955" t="str">
            <v>P19654301-0101</v>
          </cell>
        </row>
        <row r="956">
          <cell r="E956" t="str">
            <v>阿勒泰市彩虹桥生态停车场建设项目</v>
          </cell>
          <cell r="F956" t="str">
            <v>P21654301-0005</v>
          </cell>
        </row>
        <row r="957">
          <cell r="E957" t="str">
            <v>阿勒泰市2020年公共租赁住房建设项目</v>
          </cell>
          <cell r="F957" t="str">
            <v>P20654301-0121</v>
          </cell>
        </row>
        <row r="958">
          <cell r="E958" t="str">
            <v>阿勒泰市南北区多功能停车场建设项目</v>
          </cell>
          <cell r="F958" t="str">
            <v>P21654301-0004</v>
          </cell>
        </row>
        <row r="959">
          <cell r="E959" t="str">
            <v>阿勒泰市第二污水处理厂建设项目</v>
          </cell>
          <cell r="F959" t="str">
            <v>P20654301-0080</v>
          </cell>
        </row>
        <row r="960">
          <cell r="E960" t="str">
            <v>布尔津县物流园基础设施建设项目</v>
          </cell>
          <cell r="F960" t="str">
            <v>P21654321-0008</v>
          </cell>
        </row>
        <row r="961">
          <cell r="E961" t="str">
            <v>布尔津县民生产业园冷链物流项目</v>
          </cell>
          <cell r="F961" t="str">
            <v>P20654321-0047</v>
          </cell>
        </row>
        <row r="962">
          <cell r="E962" t="str">
            <v>布尔津县民生产业园基础设施续建（二期）项目</v>
          </cell>
          <cell r="F962" t="str">
            <v>P21654321-0004</v>
          </cell>
        </row>
        <row r="963">
          <cell r="E963" t="str">
            <v>布尔津县游客服务中心建设项目</v>
          </cell>
          <cell r="F963" t="str">
            <v>P20654321-0043</v>
          </cell>
        </row>
        <row r="964">
          <cell r="E964" t="str">
            <v>布尔津县喀纳斯路以东小区内老旧小区基础设施改造项目</v>
          </cell>
          <cell r="F964" t="str">
            <v>P21654321-0007</v>
          </cell>
        </row>
        <row r="965">
          <cell r="E965" t="str">
            <v>布尔津县城镇充电桩建设项目</v>
          </cell>
          <cell r="F965" t="str">
            <v>P19654321-0084</v>
          </cell>
        </row>
        <row r="966">
          <cell r="E966" t="str">
            <v>布尔津县卧龙湾路以北小区内老旧小区基础设施改造项目</v>
          </cell>
          <cell r="F966" t="str">
            <v>P21654321-0006</v>
          </cell>
        </row>
        <row r="967">
          <cell r="E967" t="str">
            <v>布尔津县医共体信息化建设项目</v>
          </cell>
          <cell r="F967" t="str">
            <v>P20654321-0031</v>
          </cell>
        </row>
        <row r="968">
          <cell r="E968" t="str">
            <v>布尔津县城南扬水工程</v>
          </cell>
          <cell r="F968" t="str">
            <v>P20654321-0038</v>
          </cell>
        </row>
        <row r="969">
          <cell r="E969" t="str">
            <v>布尔津县妇幼保健计划生育服务中心能力提升建设项目</v>
          </cell>
          <cell r="F969" t="str">
            <v>P19654321-0082</v>
          </cell>
        </row>
        <row r="970">
          <cell r="E970" t="str">
            <v>布尔津县垃圾分类收集项目</v>
          </cell>
          <cell r="F970" t="str">
            <v>P20654321-0044</v>
          </cell>
        </row>
        <row r="971">
          <cell r="E971" t="str">
            <v>阿勒泰地区富蕴县人民医院急诊和医技综合楼建设项目</v>
          </cell>
          <cell r="F971" t="str">
            <v>P20654322-0111</v>
          </cell>
        </row>
        <row r="972">
          <cell r="E972" t="str">
            <v>富蕴县2020年城市棚户区改造建设项目</v>
          </cell>
          <cell r="F972" t="str">
            <v>P20654322-0066</v>
          </cell>
        </row>
        <row r="973">
          <cell r="E973" t="str">
            <v>富蕴县可可托海红色工业旅游开发项目</v>
          </cell>
          <cell r="F973" t="str">
            <v>P20654322-0158</v>
          </cell>
        </row>
        <row r="974">
          <cell r="E974" t="str">
            <v>富蕴县物流园区清洁能源供热工程</v>
          </cell>
          <cell r="F974" t="str">
            <v>P20654322-0031</v>
          </cell>
        </row>
        <row r="975">
          <cell r="E975" t="str">
            <v>富蕴县人民医院诊治能力及配套设施提升建设项目</v>
          </cell>
          <cell r="F975" t="str">
            <v>P20654322-0109</v>
          </cell>
        </row>
        <row r="976">
          <cell r="E976" t="str">
            <v>福海县吉拉大峡谷3A级景区基础设施建设项目</v>
          </cell>
          <cell r="F976" t="str">
            <v>P20654323-0161</v>
          </cell>
        </row>
        <row r="977">
          <cell r="E977" t="str">
            <v>阿勒泰福海工业园区中小企业孵化基地建设项目</v>
          </cell>
          <cell r="F977" t="str">
            <v>P20654323-0091</v>
          </cell>
        </row>
        <row r="978">
          <cell r="E978" t="str">
            <v>阿勒泰地区福海县乌伦古湖黄金海岸4A级景区基础设施建设项目</v>
          </cell>
          <cell r="F978" t="str">
            <v>P20654323-0158</v>
          </cell>
        </row>
        <row r="979">
          <cell r="E979" t="str">
            <v>福海县中医医院治未病中心建设及服务能力提升项目</v>
          </cell>
          <cell r="F979" t="str">
            <v>P20654323-0154</v>
          </cell>
        </row>
        <row r="980">
          <cell r="E980" t="str">
            <v>福海县优质种猪繁育场项目</v>
          </cell>
          <cell r="F980" t="str">
            <v>P19654323-0060</v>
          </cell>
        </row>
        <row r="981">
          <cell r="E981" t="str">
            <v>福海县污水厂中水库建设项目</v>
          </cell>
          <cell r="F981" t="str">
            <v>P20654323-0162</v>
          </cell>
        </row>
        <row r="982">
          <cell r="E982" t="str">
            <v>福海县2020年棚户区改造项目</v>
          </cell>
          <cell r="F982" t="str">
            <v>P20654323-0120</v>
          </cell>
        </row>
        <row r="983">
          <cell r="E983" t="str">
            <v>福海县人民医院传染科综合楼能力提升项目</v>
          </cell>
          <cell r="F983" t="str">
            <v>P20654323-0151</v>
          </cell>
        </row>
        <row r="984">
          <cell r="E984" t="str">
            <v>阿勒泰地区福海县沙尔布拉克生命线工程（二期）</v>
          </cell>
          <cell r="F984" t="str">
            <v>P20654323-0160</v>
          </cell>
        </row>
        <row r="985">
          <cell r="E985" t="str">
            <v>福海县人民医院急诊、住院综合楼能力提升项目</v>
          </cell>
          <cell r="F985" t="str">
            <v>P20654323-0153</v>
          </cell>
        </row>
        <row r="986">
          <cell r="E986" t="str">
            <v>福海县养殖小区基础设施配套建设及畜禽粪污资源化利用项目</v>
          </cell>
          <cell r="F986" t="str">
            <v>P20654323-0099</v>
          </cell>
        </row>
        <row r="987">
          <cell r="E987" t="str">
            <v>福海县渔港经济区建设项目</v>
          </cell>
          <cell r="F987" t="str">
            <v>P19654323-0066</v>
          </cell>
        </row>
        <row r="988">
          <cell r="E988" t="str">
            <v>福海县城镇生活污水管网设施建设项目</v>
          </cell>
          <cell r="F988" t="str">
            <v>P20654323-0104</v>
          </cell>
        </row>
        <row r="989">
          <cell r="E989" t="str">
            <v>福海县国家现代农业产业园基础设施建设项目(一期)</v>
          </cell>
          <cell r="F989" t="str">
            <v>P20654323-0168</v>
          </cell>
        </row>
        <row r="990">
          <cell r="E990" t="str">
            <v>福海县人民医院急诊、住院综合楼建设项目</v>
          </cell>
          <cell r="F990" t="str">
            <v>P20654323-0128</v>
          </cell>
        </row>
        <row r="991">
          <cell r="E991" t="str">
            <v>哈巴河县公共租赁住房建设项目</v>
          </cell>
          <cell r="F991" t="str">
            <v>P20654324-0113</v>
          </cell>
        </row>
        <row r="992">
          <cell r="E992" t="str">
            <v>哈巴河县2021年污水处理设施扩建项目</v>
          </cell>
          <cell r="F992" t="str">
            <v>P20654324-0116</v>
          </cell>
        </row>
        <row r="993">
          <cell r="E993" t="str">
            <v>哈巴河县城乡供电项目（卡拉克齐至大萨孜区域供电及通信设施）</v>
          </cell>
          <cell r="F993" t="str">
            <v>P20654324-0127</v>
          </cell>
        </row>
        <row r="994">
          <cell r="E994" t="str">
            <v>哈巴河县哈萨克医医院二期设备采购及信息化建设项目</v>
          </cell>
          <cell r="F994" t="str">
            <v>P20654324-0130</v>
          </cell>
        </row>
        <row r="995">
          <cell r="E995" t="str">
            <v>哈巴河县人民医院建设项目</v>
          </cell>
          <cell r="F995" t="str">
            <v>P20654324-0105</v>
          </cell>
        </row>
        <row r="996">
          <cell r="E996" t="str">
            <v>哈巴河县垃圾场扩建建设项目</v>
          </cell>
          <cell r="F996" t="str">
            <v>P20654324-0125</v>
          </cell>
        </row>
        <row r="997">
          <cell r="E997" t="str">
            <v>哈巴河县桦城大道以北给水、电力、燃气管线及道路等配套基础设施建设项目</v>
          </cell>
          <cell r="F997" t="str">
            <v>P20654324-0111</v>
          </cell>
        </row>
        <row r="998">
          <cell r="E998" t="str">
            <v>哈巴河县供热管网二网改造建设项目</v>
          </cell>
          <cell r="F998" t="str">
            <v>P20654324-0124</v>
          </cell>
        </row>
        <row r="999">
          <cell r="E999" t="str">
            <v>哈巴河县产业园区电采暖项目</v>
          </cell>
          <cell r="F999" t="str">
            <v>P20654324-0109</v>
          </cell>
        </row>
        <row r="1000">
          <cell r="E1000" t="str">
            <v>哈巴河县北环路以北供热管网建设项目</v>
          </cell>
          <cell r="F1000" t="str">
            <v>P20654324-0112</v>
          </cell>
        </row>
        <row r="1001">
          <cell r="E1001" t="str">
            <v>哈巴河县2021年燃气设施及管网建设项目</v>
          </cell>
          <cell r="F1001" t="str">
            <v>P20654324-0123</v>
          </cell>
        </row>
        <row r="1002">
          <cell r="E1002" t="str">
            <v>哈巴河县仓储物流基地建设项目</v>
          </cell>
          <cell r="F1002" t="str">
            <v>P20654324-0115</v>
          </cell>
        </row>
        <row r="1003">
          <cell r="E1003" t="str">
            <v>哈巴河县2021年供水厂及供水管线改造建设项目</v>
          </cell>
          <cell r="F1003" t="str">
            <v>P20654324-0119</v>
          </cell>
        </row>
        <row r="1004">
          <cell r="E1004" t="str">
            <v>哈巴河县电动汽车充电桩建设项目</v>
          </cell>
          <cell r="F1004" t="str">
            <v>P20654324-0122</v>
          </cell>
        </row>
        <row r="1005">
          <cell r="E1005" t="str">
            <v>哈巴河县产业园区基础设施建设项目（三期）</v>
          </cell>
          <cell r="F1005" t="str">
            <v>P20654324-0106</v>
          </cell>
        </row>
        <row r="1006">
          <cell r="E1006" t="str">
            <v>哈巴河县集中供热设施建设项目</v>
          </cell>
          <cell r="F1006" t="str">
            <v>P20654324-0114</v>
          </cell>
        </row>
        <row r="1007">
          <cell r="E1007" t="str">
            <v>哈巴河县城给水管网能力提升建设项目</v>
          </cell>
          <cell r="F1007" t="str">
            <v>P20654324-0118</v>
          </cell>
        </row>
        <row r="1008">
          <cell r="E1008" t="str">
            <v>哈巴河县迎宾路、南环路供水、排水、电力管线及道路等配套基础设施建设项目</v>
          </cell>
          <cell r="F1008" t="str">
            <v>P20654324-0126</v>
          </cell>
        </row>
        <row r="1009">
          <cell r="E1009" t="str">
            <v>哈巴河县2021年污水管道改造建设项目</v>
          </cell>
          <cell r="F1009" t="str">
            <v>P20654324-0120</v>
          </cell>
        </row>
        <row r="1010">
          <cell r="E1010" t="str">
            <v>青河县青格里狼山旅游产业园区建设项目</v>
          </cell>
          <cell r="F1010" t="str">
            <v>P20654325-0059</v>
          </cell>
        </row>
        <row r="1011">
          <cell r="E1011" t="str">
            <v>青河县塔克什肯口岸综合保税库建设项目</v>
          </cell>
          <cell r="F1011" t="str">
            <v>P20654325-0057</v>
          </cell>
        </row>
        <row r="1012">
          <cell r="E1012" t="str">
            <v>青河县中草药产业基础设施建设项目</v>
          </cell>
          <cell r="F1012" t="str">
            <v>P21654325-0002</v>
          </cell>
        </row>
        <row r="1013">
          <cell r="E1013" t="str">
            <v>青河县喀英德布拉克水库水毁修复项目</v>
          </cell>
          <cell r="F1013" t="str">
            <v>P20654325-0070</v>
          </cell>
        </row>
        <row r="1014">
          <cell r="E1014" t="str">
            <v>青河县边境经济合作区基础设施建设项目</v>
          </cell>
          <cell r="F1014" t="str">
            <v>P20654325-0056</v>
          </cell>
        </row>
        <row r="1015">
          <cell r="E1015" t="str">
            <v>青河县垃圾无害化处理和资源化利用建设项目</v>
          </cell>
          <cell r="F1015" t="str">
            <v>P20654325-0045</v>
          </cell>
        </row>
        <row r="1016">
          <cell r="E1016" t="str">
            <v>青河边合区进出口产业园区基地建设项目</v>
          </cell>
          <cell r="F1016" t="str">
            <v>P20654325-0055</v>
          </cell>
        </row>
        <row r="1017">
          <cell r="E1017" t="str">
            <v>青河县沙棘产业园区基础设施建设项目</v>
          </cell>
          <cell r="F1017" t="str">
            <v>P21654325-0003</v>
          </cell>
        </row>
        <row r="1018">
          <cell r="E1018" t="str">
            <v>青河县阿格达拉镇易地扶贫搬迁污水处理厂改扩建项目</v>
          </cell>
          <cell r="F1018" t="str">
            <v>P20654325-0046</v>
          </cell>
        </row>
        <row r="1019">
          <cell r="E1019" t="str">
            <v>青河县供热设施及管网建设项目</v>
          </cell>
          <cell r="F1019" t="str">
            <v>P20654325-0050</v>
          </cell>
        </row>
        <row r="1020">
          <cell r="E1020" t="str">
            <v>青河县城乡老旧电网改造建设项目二期</v>
          </cell>
          <cell r="F1020" t="str">
            <v>P20654325-0049</v>
          </cell>
        </row>
        <row r="1021">
          <cell r="E1021" t="str">
            <v>青河县青龙湖景区旅游基础设施建设项目</v>
          </cell>
          <cell r="F1021" t="str">
            <v>P20654325-0061</v>
          </cell>
        </row>
        <row r="1022">
          <cell r="E1022" t="str">
            <v>青河县冰雪文化旅游基础设施建设项目</v>
          </cell>
          <cell r="F1022" t="str">
            <v>P20654325-0060</v>
          </cell>
        </row>
        <row r="1023">
          <cell r="E1023" t="str">
            <v>青河县供气基础设施建设项目</v>
          </cell>
          <cell r="F1023" t="str">
            <v>P20654325-0047</v>
          </cell>
        </row>
        <row r="1024">
          <cell r="E1024" t="str">
            <v>青河县阿格达拉镇新建居民小区供热管线建设项目</v>
          </cell>
          <cell r="F1024" t="str">
            <v>P20654325-0048</v>
          </cell>
        </row>
        <row r="1025">
          <cell r="E1025" t="str">
            <v>青河县喀依尔很物流园项目</v>
          </cell>
          <cell r="F1025" t="str">
            <v>P20654325-0054</v>
          </cell>
        </row>
        <row r="1026">
          <cell r="E1026" t="str">
            <v>吉木乃县人民医院医疗保障基础设施建设项目</v>
          </cell>
          <cell r="F1026" t="str">
            <v>P21654326-0002</v>
          </cell>
        </row>
        <row r="1027">
          <cell r="E1027" t="str">
            <v>吉木乃县广汇路片区老旧小区改造建设项目</v>
          </cell>
          <cell r="F1027" t="str">
            <v>P20654326-0102</v>
          </cell>
        </row>
        <row r="1028">
          <cell r="E1028" t="str">
            <v>吉木乃国际商品城货场建设项目</v>
          </cell>
          <cell r="F1028" t="str">
            <v>P21654326-0015</v>
          </cell>
        </row>
        <row r="1029">
          <cell r="E1029" t="str">
            <v>吉木乃外向经济仓储用房及配套基础设施建设项目（A-D座）二期</v>
          </cell>
          <cell r="F1029" t="str">
            <v>P21654326-0013</v>
          </cell>
        </row>
        <row r="1030">
          <cell r="E1030" t="str">
            <v>吉木乃县万驼园集中养殖示范区建设项目</v>
          </cell>
          <cell r="F1030" t="str">
            <v>P21654326-0008</v>
          </cell>
        </row>
        <row r="1031">
          <cell r="E1031" t="str">
            <v>吉木乃外向经济标准化厂房配套基础设施建设项目</v>
          </cell>
          <cell r="F1031" t="str">
            <v>P21654326-0014</v>
          </cell>
        </row>
        <row r="1032">
          <cell r="E1032" t="str">
            <v>吉木乃县草原石城景区基础设施建设项目（三期）</v>
          </cell>
          <cell r="F1032" t="str">
            <v>P20654326-0109</v>
          </cell>
        </row>
        <row r="1033">
          <cell r="E1033" t="str">
            <v>吉木乃县托斯特乡综合服务区冷链物流建设项目</v>
          </cell>
          <cell r="F1033" t="str">
            <v>P20654326-0111</v>
          </cell>
        </row>
        <row r="1034">
          <cell r="E1034" t="str">
            <v>吉木乃县妇幼中心医治能力提升项目</v>
          </cell>
          <cell r="F1034" t="str">
            <v>P21654326-0019</v>
          </cell>
        </row>
        <row r="1035">
          <cell r="E1035" t="str">
            <v>吉木乃县2021年公共租赁住房建设项目</v>
          </cell>
          <cell r="F1035" t="str">
            <v>P21654326-0018</v>
          </cell>
        </row>
        <row r="1036">
          <cell r="E1036" t="str">
            <v>吉木乃县骆驼分散养殖示范区建设项目</v>
          </cell>
          <cell r="F1036" t="str">
            <v>P21654326-0007</v>
          </cell>
        </row>
        <row r="1037">
          <cell r="E1037" t="str">
            <v>吉木乃边合区国际冷链物流体系建设项目</v>
          </cell>
          <cell r="F1037" t="str">
            <v>P20654326-0094</v>
          </cell>
        </row>
        <row r="1038">
          <cell r="E1038" t="str">
            <v>吉木乃县迎宾路片区老旧小区改造建设项目</v>
          </cell>
          <cell r="F1038" t="str">
            <v>P20654326-0101</v>
          </cell>
        </row>
        <row r="1039">
          <cell r="E1039" t="str">
            <v>吉木乃县万驼园苜蓿科技示范基地建设项目</v>
          </cell>
          <cell r="F1039" t="str">
            <v>P21654326-0009</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数据项辅助（勿删！！！）"/>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分领域汇总表"/>
      <sheetName val="明细表"/>
      <sheetName val="项目清单"/>
      <sheetName val="Sheet1"/>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 val="Sheet1"/>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现金流预测"/>
      <sheetName val="现金流分析测算表"/>
      <sheetName val="还本付息计划表"/>
      <sheetName val="还本付息计划表-back"/>
      <sheetName val="财务费用表"/>
      <sheetName val="偿债指标计算"/>
      <sheetName val="压力测试"/>
      <sheetName val="报表"/>
      <sheetName val="Sheet4"/>
      <sheetName val="Sheet8"/>
      <sheetName val="Sheet7"/>
      <sheetName val="Sheet1"/>
      <sheetName val="Sheet9"/>
      <sheetName val="Sheet2"/>
      <sheetName val="Sheet11"/>
      <sheetName val="Sheet6"/>
      <sheetName val="Sheet3"/>
      <sheetName val="Sheet10"/>
      <sheetName val="土地出让收测算表"/>
      <sheetName val="back"/>
      <sheetName val="Sheet5"/>
    </sheetNames>
    <sheetDataSet>
      <sheetData sheetId="0" refreshError="1">
        <row r="16">
          <cell r="AK16">
            <v>1901.13</v>
          </cell>
        </row>
        <row r="17">
          <cell r="AI17">
            <v>1231.58</v>
          </cell>
        </row>
        <row r="18">
          <cell r="AI18">
            <v>852.91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数据项辅助（勿删！！！）"/>
      <sheetName val="2021年自治区地方政府新增专项债券项目情况表（第一批）（1)"/>
      <sheetName val="2021年自治区地方政府新增专项债券项目情况表（第一批）(2)"/>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A1" sqref="A$1:B$1048576"/>
    </sheetView>
  </sheetViews>
  <sheetFormatPr defaultColWidth="10" defaultRowHeight="14.4" outlineLevelCol="4"/>
  <cols>
    <col min="1" max="1" width="46.5" style="816" customWidth="1"/>
    <col min="2" max="2" width="10" style="817"/>
    <col min="3" max="3" width="34.1296296296296" style="817" customWidth="1"/>
    <col min="4" max="16384" width="10" style="817"/>
  </cols>
  <sheetData>
    <row r="1" ht="17.25" customHeight="1" spans="1:3">
      <c r="A1" s="817" t="s">
        <v>0</v>
      </c>
      <c r="B1" s="818" t="s">
        <v>1</v>
      </c>
      <c r="C1" s="817" t="s">
        <v>2</v>
      </c>
    </row>
    <row r="2" ht="17.25" customHeight="1" spans="1:3">
      <c r="A2" s="817" t="s">
        <v>3</v>
      </c>
      <c r="B2" s="818" t="s">
        <v>4</v>
      </c>
      <c r="C2" s="817" t="s">
        <v>5</v>
      </c>
    </row>
    <row r="3" ht="17.25" customHeight="1" spans="1:3">
      <c r="A3" s="817" t="s">
        <v>6</v>
      </c>
      <c r="B3" s="818" t="s">
        <v>7</v>
      </c>
      <c r="C3" s="817" t="s">
        <v>8</v>
      </c>
    </row>
    <row r="4" ht="17.25" customHeight="1" spans="1:5">
      <c r="A4" s="817" t="s">
        <v>9</v>
      </c>
      <c r="B4" s="818" t="s">
        <v>10</v>
      </c>
      <c r="C4" s="817" t="s">
        <v>11</v>
      </c>
      <c r="E4" s="819"/>
    </row>
    <row r="5" ht="17.25" customHeight="1" spans="1:3">
      <c r="A5" s="817" t="s">
        <v>12</v>
      </c>
      <c r="B5" s="818" t="s">
        <v>13</v>
      </c>
      <c r="C5" s="817" t="s">
        <v>14</v>
      </c>
    </row>
    <row r="6" ht="17.25" customHeight="1" spans="1:3">
      <c r="A6" s="817" t="s">
        <v>15</v>
      </c>
      <c r="B6" s="818" t="s">
        <v>16</v>
      </c>
      <c r="C6" s="817" t="s">
        <v>17</v>
      </c>
    </row>
    <row r="7" ht="17.25" customHeight="1" spans="1:3">
      <c r="A7" s="817" t="s">
        <v>18</v>
      </c>
      <c r="B7" s="818" t="s">
        <v>19</v>
      </c>
      <c r="C7" s="817" t="s">
        <v>20</v>
      </c>
    </row>
    <row r="8" ht="27.2" customHeight="1" spans="1:3">
      <c r="A8" s="817" t="s">
        <v>21</v>
      </c>
      <c r="C8" s="817" t="s">
        <v>22</v>
      </c>
    </row>
    <row r="9" ht="17.25" customHeight="1" spans="1:3">
      <c r="A9" s="817" t="s">
        <v>23</v>
      </c>
      <c r="C9" s="817" t="s">
        <v>24</v>
      </c>
    </row>
    <row r="10" ht="17.25" customHeight="1" spans="1:3">
      <c r="A10" s="817" t="s">
        <v>25</v>
      </c>
      <c r="C10" s="817" t="s">
        <v>26</v>
      </c>
    </row>
    <row r="11" ht="17.25" customHeight="1" spans="1:3">
      <c r="A11" s="817" t="s">
        <v>27</v>
      </c>
      <c r="C11" s="817" t="s">
        <v>28</v>
      </c>
    </row>
    <row r="12" ht="17.25" customHeight="1" spans="1:3">
      <c r="A12" s="817" t="s">
        <v>29</v>
      </c>
      <c r="C12" s="817" t="s">
        <v>30</v>
      </c>
    </row>
    <row r="13" ht="17.25" customHeight="1" spans="1:3">
      <c r="A13" s="817" t="s">
        <v>31</v>
      </c>
      <c r="C13" s="817" t="s">
        <v>32</v>
      </c>
    </row>
    <row r="14" ht="17.25" customHeight="1" spans="1:3">
      <c r="A14" s="817" t="s">
        <v>33</v>
      </c>
      <c r="C14" s="817" t="s">
        <v>34</v>
      </c>
    </row>
    <row r="15" ht="17.25" customHeight="1" spans="1:3">
      <c r="A15" s="817" t="s">
        <v>35</v>
      </c>
      <c r="C15" s="817" t="s">
        <v>36</v>
      </c>
    </row>
    <row r="16" ht="17.25" customHeight="1" spans="1:3">
      <c r="A16" s="817" t="s">
        <v>37</v>
      </c>
      <c r="C16" s="817" t="s">
        <v>38</v>
      </c>
    </row>
    <row r="17" ht="17.25" customHeight="1" spans="1:3">
      <c r="A17" s="817" t="s">
        <v>39</v>
      </c>
      <c r="C17" s="817" t="s">
        <v>40</v>
      </c>
    </row>
    <row r="18" ht="17.25" customHeight="1" spans="1:3">
      <c r="A18" s="817" t="s">
        <v>41</v>
      </c>
      <c r="C18" s="817" t="s">
        <v>42</v>
      </c>
    </row>
    <row r="19" ht="17.25" customHeight="1" spans="1:3">
      <c r="A19" s="817" t="s">
        <v>43</v>
      </c>
      <c r="C19" s="817" t="s">
        <v>44</v>
      </c>
    </row>
    <row r="20" ht="17.25" customHeight="1" spans="1:3">
      <c r="A20" s="817" t="s">
        <v>45</v>
      </c>
      <c r="C20" s="817" t="s">
        <v>46</v>
      </c>
    </row>
    <row r="21" ht="17.25" customHeight="1" spans="1:3">
      <c r="A21" s="817" t="s">
        <v>47</v>
      </c>
      <c r="C21" s="817" t="s">
        <v>48</v>
      </c>
    </row>
    <row r="22" ht="17.25" customHeight="1" spans="1:3">
      <c r="A22" s="817" t="s">
        <v>49</v>
      </c>
      <c r="C22" s="817" t="s">
        <v>50</v>
      </c>
    </row>
    <row r="23" ht="17.25" customHeight="1" spans="1:3">
      <c r="A23" s="817" t="s">
        <v>51</v>
      </c>
      <c r="C23" s="817" t="s">
        <v>52</v>
      </c>
    </row>
    <row r="24" ht="17.25" customHeight="1" spans="1:3">
      <c r="A24" s="817" t="s">
        <v>53</v>
      </c>
      <c r="C24" s="817" t="s">
        <v>54</v>
      </c>
    </row>
    <row r="25" ht="17.25" customHeight="1" spans="1:3">
      <c r="A25" s="817" t="s">
        <v>55</v>
      </c>
      <c r="C25" s="817" t="s">
        <v>56</v>
      </c>
    </row>
    <row r="26" spans="1:3">
      <c r="A26" s="817" t="s">
        <v>57</v>
      </c>
      <c r="C26" s="817" t="s">
        <v>58</v>
      </c>
    </row>
    <row r="27" spans="1:3">
      <c r="A27" s="817" t="s">
        <v>59</v>
      </c>
      <c r="C27" s="817" t="s">
        <v>60</v>
      </c>
    </row>
    <row r="28" spans="1:3">
      <c r="A28" s="817" t="s">
        <v>61</v>
      </c>
      <c r="C28" s="817" t="s">
        <v>62</v>
      </c>
    </row>
    <row r="29" spans="1:3">
      <c r="A29" s="817" t="s">
        <v>63</v>
      </c>
      <c r="C29" s="817" t="s">
        <v>64</v>
      </c>
    </row>
    <row r="30" spans="3:3">
      <c r="C30" s="817" t="s">
        <v>65</v>
      </c>
    </row>
    <row r="31" spans="3:3">
      <c r="C31" s="817" t="s">
        <v>66</v>
      </c>
    </row>
    <row r="32" spans="3:3">
      <c r="C32" s="817" t="s">
        <v>67</v>
      </c>
    </row>
    <row r="33" spans="3:3">
      <c r="C33" s="817" t="s">
        <v>68</v>
      </c>
    </row>
    <row r="34" spans="3:3">
      <c r="C34" s="817" t="s">
        <v>69</v>
      </c>
    </row>
    <row r="35" spans="3:3">
      <c r="C35" s="817" t="s">
        <v>70</v>
      </c>
    </row>
    <row r="36" spans="3:3">
      <c r="C36" s="817" t="s">
        <v>71</v>
      </c>
    </row>
    <row r="37" spans="3:3">
      <c r="C37" s="817" t="s">
        <v>72</v>
      </c>
    </row>
    <row r="38" spans="3:3">
      <c r="C38" s="817" t="s">
        <v>73</v>
      </c>
    </row>
    <row r="39" spans="3:3">
      <c r="C39" s="817" t="s">
        <v>74</v>
      </c>
    </row>
    <row r="40" spans="3:3">
      <c r="C40" s="817" t="s">
        <v>75</v>
      </c>
    </row>
    <row r="41" spans="3:3">
      <c r="C41" s="817" t="s">
        <v>76</v>
      </c>
    </row>
    <row r="42" spans="3:3">
      <c r="C42" s="817" t="s">
        <v>77</v>
      </c>
    </row>
    <row r="43" spans="3:3">
      <c r="C43" s="817" t="s">
        <v>78</v>
      </c>
    </row>
    <row r="44" spans="3:3">
      <c r="C44" s="817" t="s">
        <v>79</v>
      </c>
    </row>
    <row r="45" spans="3:3">
      <c r="C45" s="817" t="s">
        <v>80</v>
      </c>
    </row>
    <row r="46" spans="3:3">
      <c r="C46" s="817" t="s">
        <v>81</v>
      </c>
    </row>
    <row r="47" spans="3:3">
      <c r="C47" s="817" t="s">
        <v>82</v>
      </c>
    </row>
    <row r="48" spans="3:3">
      <c r="C48" s="817" t="s">
        <v>83</v>
      </c>
    </row>
    <row r="49" spans="3:3">
      <c r="C49" s="817" t="s">
        <v>84</v>
      </c>
    </row>
    <row r="50" spans="3:3">
      <c r="C50" s="817" t="s">
        <v>85</v>
      </c>
    </row>
    <row r="51" spans="3:3">
      <c r="C51" s="817" t="s">
        <v>86</v>
      </c>
    </row>
    <row r="52" spans="3:3">
      <c r="C52" s="817" t="s">
        <v>87</v>
      </c>
    </row>
    <row r="53" spans="3:3">
      <c r="C53" s="817" t="s">
        <v>88</v>
      </c>
    </row>
    <row r="54" spans="3:3">
      <c r="C54" s="817" t="s">
        <v>89</v>
      </c>
    </row>
    <row r="55" spans="3:3">
      <c r="C55" s="817" t="s">
        <v>90</v>
      </c>
    </row>
    <row r="56" spans="3:3">
      <c r="C56" s="817" t="s">
        <v>91</v>
      </c>
    </row>
    <row r="57" spans="3:3">
      <c r="C57" s="817" t="s">
        <v>92</v>
      </c>
    </row>
    <row r="58" spans="3:3">
      <c r="C58" s="817" t="s">
        <v>93</v>
      </c>
    </row>
    <row r="59" spans="3:3">
      <c r="C59" s="817" t="s">
        <v>94</v>
      </c>
    </row>
    <row r="60" spans="3:3">
      <c r="C60" s="817" t="s">
        <v>95</v>
      </c>
    </row>
    <row r="61" spans="3:3">
      <c r="C61" s="817" t="s">
        <v>96</v>
      </c>
    </row>
    <row r="62" spans="3:3">
      <c r="C62" s="817" t="s">
        <v>97</v>
      </c>
    </row>
    <row r="63" spans="3:3">
      <c r="C63" s="817" t="s">
        <v>98</v>
      </c>
    </row>
    <row r="64" spans="3:3">
      <c r="C64" s="817" t="s">
        <v>99</v>
      </c>
    </row>
    <row r="65" spans="3:3">
      <c r="C65" s="817" t="s">
        <v>100</v>
      </c>
    </row>
    <row r="66" spans="3:3">
      <c r="C66" s="817" t="s">
        <v>101</v>
      </c>
    </row>
    <row r="67" spans="3:3">
      <c r="C67" s="817" t="s">
        <v>102</v>
      </c>
    </row>
    <row r="68" spans="3:3">
      <c r="C68" s="817" t="s">
        <v>103</v>
      </c>
    </row>
    <row r="69" spans="3:3">
      <c r="C69" s="817" t="s">
        <v>104</v>
      </c>
    </row>
    <row r="70" spans="3:3">
      <c r="C70" s="817" t="s">
        <v>105</v>
      </c>
    </row>
    <row r="71" spans="3:3">
      <c r="C71" s="817" t="s">
        <v>106</v>
      </c>
    </row>
    <row r="72" spans="3:3">
      <c r="C72" s="817" t="s">
        <v>107</v>
      </c>
    </row>
    <row r="73" spans="3:3">
      <c r="C73" s="817" t="s">
        <v>108</v>
      </c>
    </row>
    <row r="74" spans="3:3">
      <c r="C74" s="817" t="s">
        <v>109</v>
      </c>
    </row>
    <row r="75" spans="3:3">
      <c r="C75" s="817" t="s">
        <v>110</v>
      </c>
    </row>
    <row r="76" spans="3:3">
      <c r="C76" s="817" t="s">
        <v>111</v>
      </c>
    </row>
    <row r="77" spans="3:3">
      <c r="C77" s="817" t="s">
        <v>112</v>
      </c>
    </row>
    <row r="78" spans="3:3">
      <c r="C78" s="817" t="s">
        <v>113</v>
      </c>
    </row>
    <row r="79" spans="3:3">
      <c r="C79" s="817" t="s">
        <v>114</v>
      </c>
    </row>
    <row r="80" spans="3:3">
      <c r="C80" s="817" t="s">
        <v>115</v>
      </c>
    </row>
    <row r="81" spans="3:3">
      <c r="C81" s="817" t="s">
        <v>116</v>
      </c>
    </row>
    <row r="82" spans="3:3">
      <c r="C82" s="817" t="s">
        <v>117</v>
      </c>
    </row>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B1062"/>
  <sheetViews>
    <sheetView zoomScale="70" zoomScaleNormal="70" topLeftCell="BK1" workbookViewId="0">
      <selection activeCell="BV1" sqref="BV$1:BZ$1048576"/>
    </sheetView>
  </sheetViews>
  <sheetFormatPr defaultColWidth="9" defaultRowHeight="14.4"/>
  <cols>
    <col min="1" max="1" width="5.62962962962963" style="1" customWidth="1"/>
    <col min="2" max="2" width="8.5" style="1" customWidth="1"/>
    <col min="3" max="3" width="8.75" style="1" customWidth="1"/>
    <col min="4" max="4" width="8.62962962962963" style="1" customWidth="1"/>
    <col min="5" max="5" width="28.1296296296296" style="1" customWidth="1"/>
    <col min="6" max="6" width="33.3796296296296" style="1" customWidth="1"/>
    <col min="7" max="7" width="9.12962962962963" style="1" customWidth="1"/>
    <col min="8" max="8" width="10.8796296296296" style="1" customWidth="1"/>
    <col min="9" max="9" width="5.62962962962963" style="1" customWidth="1"/>
    <col min="10" max="10" width="9.37962962962963" style="1" customWidth="1"/>
    <col min="11" max="11" width="5.62962962962963" style="35" customWidth="1"/>
    <col min="12" max="12" width="10.6296296296296" style="35" customWidth="1"/>
    <col min="13" max="13" width="11.1296296296296" style="35" customWidth="1"/>
    <col min="14" max="14" width="12.3796296296296" style="1" customWidth="1"/>
    <col min="15" max="15" width="3" style="1" customWidth="1"/>
    <col min="16" max="16" width="11.75" style="1" customWidth="1"/>
    <col min="17" max="17" width="12.75" style="1" customWidth="1"/>
    <col min="18" max="18" width="15.75" style="6" customWidth="1"/>
    <col min="19" max="27" width="5.62962962962963" style="35" customWidth="1"/>
    <col min="28" max="28" width="16" style="6" customWidth="1"/>
    <col min="29" max="29" width="15.6296296296296" style="6" customWidth="1"/>
    <col min="30" max="31" width="5.62962962962963" style="1" customWidth="1"/>
    <col min="32" max="32" width="13.3796296296296" style="1" customWidth="1"/>
    <col min="33" max="36" width="5.62962962962963" style="1" customWidth="1"/>
    <col min="37" max="37" width="16.3796296296296" style="62" customWidth="1"/>
    <col min="38" max="38" width="13.75" style="62" customWidth="1"/>
    <col min="39" max="39" width="16.3796296296296" style="62" customWidth="1"/>
    <col min="40" max="40" width="14.5" style="62" customWidth="1"/>
    <col min="41" max="41" width="17.8796296296296" style="62" customWidth="1"/>
    <col min="42" max="43" width="13.75" style="62" customWidth="1"/>
    <col min="44" max="44" width="12.5" style="62" customWidth="1"/>
    <col min="45" max="45" width="12.3796296296296" style="62" customWidth="1"/>
    <col min="46" max="46" width="13.8796296296296" style="62" customWidth="1"/>
    <col min="47" max="47" width="10" style="62" customWidth="1"/>
    <col min="48" max="48" width="10.3796296296296" style="62" customWidth="1"/>
    <col min="49" max="49" width="16.3796296296296" style="62" customWidth="1"/>
    <col min="50" max="50" width="14.75" style="62" customWidth="1"/>
    <col min="51" max="51" width="12.5" style="62" customWidth="1"/>
    <col min="52" max="52" width="17.75" style="62" customWidth="1"/>
    <col min="53" max="54" width="12.8796296296296" style="62" customWidth="1"/>
    <col min="55" max="56" width="15" style="6" customWidth="1"/>
    <col min="57" max="57" width="9" style="62" customWidth="1"/>
    <col min="58" max="58" width="18" style="62" customWidth="1"/>
    <col min="59" max="59" width="16.3796296296296" style="62" customWidth="1"/>
    <col min="60" max="60" width="10.1296296296296" style="62" customWidth="1"/>
    <col min="61" max="61" width="13.3796296296296" style="62" customWidth="1"/>
    <col min="62" max="62" width="15.75" style="62" customWidth="1"/>
    <col min="63" max="63" width="14.8796296296296" style="62" customWidth="1"/>
    <col min="64" max="64" width="16.3796296296296" style="62" customWidth="1"/>
    <col min="65" max="65" width="8.87962962962963" style="62" customWidth="1"/>
    <col min="66" max="66" width="10" style="62" customWidth="1"/>
    <col min="67" max="67" width="13.3796296296296" style="62" customWidth="1"/>
    <col min="68" max="68" width="13" style="62" customWidth="1"/>
    <col min="69" max="69" width="10" style="62" customWidth="1"/>
    <col min="70" max="70" width="11.25" style="62" customWidth="1"/>
    <col min="71" max="71" width="12.5" style="62" customWidth="1"/>
    <col min="72" max="73" width="5.62962962962963" style="1" customWidth="1"/>
    <col min="74" max="74" width="41.75" style="1" customWidth="1"/>
    <col min="75" max="75" width="23.3796296296296" style="1" customWidth="1"/>
    <col min="76" max="76" width="16.75" style="1" customWidth="1"/>
    <col min="77" max="79" width="9" style="1" customWidth="1"/>
    <col min="80" max="80" width="24.1296296296296" style="1" customWidth="1"/>
    <col min="81" max="16384" width="9" style="1"/>
  </cols>
  <sheetData>
    <row r="1" ht="23.4" spans="1:73">
      <c r="A1" s="64" t="s">
        <v>118</v>
      </c>
      <c r="B1" s="64"/>
      <c r="C1" s="64"/>
      <c r="D1" s="64"/>
      <c r="E1" s="64"/>
      <c r="F1" s="64"/>
      <c r="G1" s="64"/>
      <c r="H1" s="64"/>
      <c r="I1" s="64"/>
      <c r="J1" s="64"/>
      <c r="K1" s="64"/>
      <c r="L1" s="64"/>
      <c r="M1" s="64"/>
      <c r="N1" s="64"/>
      <c r="O1" s="64"/>
      <c r="P1" s="64"/>
      <c r="Q1" s="64"/>
      <c r="R1" s="129"/>
      <c r="S1" s="64"/>
      <c r="T1" s="64"/>
      <c r="U1" s="64"/>
      <c r="V1" s="64"/>
      <c r="W1" s="64"/>
      <c r="X1" s="64"/>
      <c r="Y1" s="64"/>
      <c r="Z1" s="64"/>
      <c r="AA1" s="64"/>
      <c r="AB1" s="129"/>
      <c r="AC1" s="129"/>
      <c r="AD1" s="64"/>
      <c r="AE1" s="64"/>
      <c r="AF1" s="64"/>
      <c r="AG1" s="64"/>
      <c r="AH1" s="64"/>
      <c r="AI1" s="64"/>
      <c r="AJ1" s="64"/>
      <c r="AK1" s="157"/>
      <c r="AL1" s="157"/>
      <c r="AM1" s="157"/>
      <c r="AN1" s="157"/>
      <c r="AO1" s="157"/>
      <c r="AP1" s="157"/>
      <c r="AQ1" s="157"/>
      <c r="AR1" s="157"/>
      <c r="AS1" s="157"/>
      <c r="AT1" s="157"/>
      <c r="AU1" s="157"/>
      <c r="AV1" s="157"/>
      <c r="AW1" s="157"/>
      <c r="AX1" s="157"/>
      <c r="AY1" s="157"/>
      <c r="AZ1" s="157"/>
      <c r="BA1" s="157"/>
      <c r="BB1" s="157"/>
      <c r="BC1" s="129"/>
      <c r="BD1" s="129"/>
      <c r="BE1" s="157"/>
      <c r="BF1" s="157"/>
      <c r="BG1" s="157"/>
      <c r="BH1" s="157"/>
      <c r="BI1" s="157"/>
      <c r="BJ1" s="157"/>
      <c r="BK1" s="157"/>
      <c r="BL1" s="157"/>
      <c r="BM1" s="157"/>
      <c r="BN1" s="157"/>
      <c r="BO1" s="157"/>
      <c r="BP1" s="157"/>
      <c r="BQ1" s="157"/>
      <c r="BR1" s="157"/>
      <c r="BS1" s="157"/>
      <c r="BT1" s="64"/>
      <c r="BU1" s="64"/>
    </row>
    <row r="2" ht="15.6" spans="1:73">
      <c r="A2" s="66" t="s">
        <v>119</v>
      </c>
      <c r="B2" s="66"/>
      <c r="C2" s="67"/>
      <c r="D2" s="68"/>
      <c r="E2" s="69"/>
      <c r="F2" s="66"/>
      <c r="G2" s="66"/>
      <c r="H2" s="66"/>
      <c r="I2" s="67"/>
      <c r="J2" s="67"/>
      <c r="K2" s="108"/>
      <c r="L2" s="108"/>
      <c r="M2" s="108"/>
      <c r="N2" s="67"/>
      <c r="O2" s="67"/>
      <c r="P2" s="67"/>
      <c r="Q2" s="67"/>
      <c r="R2" s="12"/>
      <c r="S2" s="108"/>
      <c r="T2" s="108"/>
      <c r="U2" s="108"/>
      <c r="V2" s="68"/>
      <c r="W2" s="108"/>
      <c r="X2" s="108"/>
      <c r="Y2" s="108"/>
      <c r="Z2" s="108"/>
      <c r="AA2" s="108"/>
      <c r="AB2" s="12"/>
      <c r="AC2" s="12"/>
      <c r="AD2" s="66"/>
      <c r="AE2" s="66"/>
      <c r="AF2" s="66"/>
      <c r="AG2" s="66"/>
      <c r="AH2" s="66"/>
      <c r="AI2" s="66"/>
      <c r="AJ2" s="67"/>
      <c r="AK2" s="158"/>
      <c r="AL2" s="158"/>
      <c r="AM2" s="158"/>
      <c r="AN2" s="158"/>
      <c r="AO2" s="158"/>
      <c r="AP2" s="165"/>
      <c r="AQ2" s="158"/>
      <c r="AR2" s="158"/>
      <c r="AS2" s="166"/>
      <c r="AT2" s="158"/>
      <c r="AU2" s="158"/>
      <c r="AV2" s="158"/>
      <c r="AW2" s="158"/>
      <c r="AX2" s="158"/>
      <c r="AY2" s="158"/>
      <c r="AZ2" s="165"/>
      <c r="BA2" s="165"/>
      <c r="BB2" s="165"/>
      <c r="BC2" s="13"/>
      <c r="BD2" s="13"/>
      <c r="BE2" s="186"/>
      <c r="BF2" s="158"/>
      <c r="BG2" s="158"/>
      <c r="BH2" s="158"/>
      <c r="BI2" s="158"/>
      <c r="BJ2" s="158"/>
      <c r="BK2" s="158"/>
      <c r="BL2" s="158"/>
      <c r="BM2" s="158"/>
      <c r="BN2" s="196"/>
      <c r="BO2" s="158"/>
      <c r="BP2" s="158"/>
      <c r="BQ2" s="158"/>
      <c r="BR2" s="158"/>
      <c r="BS2" s="165"/>
      <c r="BT2" s="197" t="s">
        <v>120</v>
      </c>
      <c r="BU2" s="206"/>
    </row>
    <row r="3" spans="1:73">
      <c r="A3" s="71" t="s">
        <v>121</v>
      </c>
      <c r="B3" s="71" t="s">
        <v>122</v>
      </c>
      <c r="C3" s="71"/>
      <c r="D3" s="71"/>
      <c r="E3" s="71" t="s">
        <v>123</v>
      </c>
      <c r="F3" s="71"/>
      <c r="G3" s="71"/>
      <c r="H3" s="71"/>
      <c r="I3" s="71"/>
      <c r="J3" s="71"/>
      <c r="K3" s="71"/>
      <c r="L3" s="71"/>
      <c r="M3" s="71"/>
      <c r="N3" s="71"/>
      <c r="O3" s="71"/>
      <c r="P3" s="71"/>
      <c r="Q3" s="71"/>
      <c r="R3" s="130"/>
      <c r="S3" s="71" t="s">
        <v>124</v>
      </c>
      <c r="T3" s="71"/>
      <c r="U3" s="71"/>
      <c r="V3" s="71"/>
      <c r="W3" s="71"/>
      <c r="X3" s="71"/>
      <c r="Y3" s="71"/>
      <c r="Z3" s="71"/>
      <c r="AA3" s="71"/>
      <c r="AB3" s="130"/>
      <c r="AC3" s="130"/>
      <c r="AD3" s="71"/>
      <c r="AE3" s="71"/>
      <c r="AF3" s="71" t="s">
        <v>125</v>
      </c>
      <c r="AG3" s="71"/>
      <c r="AH3" s="71"/>
      <c r="AI3" s="71"/>
      <c r="AJ3" s="71"/>
      <c r="AK3" s="159" t="s">
        <v>126</v>
      </c>
      <c r="AL3" s="160"/>
      <c r="AM3" s="160"/>
      <c r="AN3" s="160"/>
      <c r="AO3" s="160"/>
      <c r="AP3" s="160"/>
      <c r="AQ3" s="160"/>
      <c r="AR3" s="160"/>
      <c r="AS3" s="160"/>
      <c r="AT3" s="160"/>
      <c r="AU3" s="160"/>
      <c r="AV3" s="160"/>
      <c r="AW3" s="160"/>
      <c r="AX3" s="160"/>
      <c r="AY3" s="160"/>
      <c r="AZ3" s="160"/>
      <c r="BA3" s="160"/>
      <c r="BB3" s="160"/>
      <c r="BC3" s="167"/>
      <c r="BD3" s="167"/>
      <c r="BE3" s="153"/>
      <c r="BF3" s="131" t="s">
        <v>127</v>
      </c>
      <c r="BG3" s="131"/>
      <c r="BH3" s="131"/>
      <c r="BI3" s="131"/>
      <c r="BJ3" s="131"/>
      <c r="BK3" s="131"/>
      <c r="BL3" s="131"/>
      <c r="BM3" s="131"/>
      <c r="BN3" s="131"/>
      <c r="BO3" s="131" t="s">
        <v>128</v>
      </c>
      <c r="BP3" s="131"/>
      <c r="BQ3" s="131"/>
      <c r="BR3" s="131"/>
      <c r="BS3" s="131"/>
      <c r="BT3" s="70"/>
      <c r="BU3" s="70" t="s">
        <v>129</v>
      </c>
    </row>
    <row r="4" spans="1:73">
      <c r="A4" s="71"/>
      <c r="B4" s="71" t="s">
        <v>130</v>
      </c>
      <c r="C4" s="71" t="s">
        <v>131</v>
      </c>
      <c r="D4" s="71" t="s">
        <v>132</v>
      </c>
      <c r="E4" s="71" t="s">
        <v>133</v>
      </c>
      <c r="F4" s="71" t="s">
        <v>134</v>
      </c>
      <c r="G4" s="71" t="s">
        <v>135</v>
      </c>
      <c r="H4" s="71" t="s">
        <v>136</v>
      </c>
      <c r="I4" s="71" t="s">
        <v>137</v>
      </c>
      <c r="J4" s="71" t="s">
        <v>138</v>
      </c>
      <c r="K4" s="71" t="s">
        <v>139</v>
      </c>
      <c r="L4" s="71" t="s">
        <v>140</v>
      </c>
      <c r="M4" s="71" t="s">
        <v>141</v>
      </c>
      <c r="N4" s="71" t="s">
        <v>142</v>
      </c>
      <c r="O4" s="71" t="s">
        <v>143</v>
      </c>
      <c r="P4" s="71" t="s">
        <v>144</v>
      </c>
      <c r="Q4" s="71" t="s">
        <v>145</v>
      </c>
      <c r="R4" s="131" t="s">
        <v>146</v>
      </c>
      <c r="S4" s="71" t="s">
        <v>147</v>
      </c>
      <c r="T4" s="71"/>
      <c r="U4" s="71"/>
      <c r="V4" s="71"/>
      <c r="W4" s="71"/>
      <c r="X4" s="71"/>
      <c r="Y4" s="71"/>
      <c r="Z4" s="71"/>
      <c r="AA4" s="71"/>
      <c r="AB4" s="149" t="s">
        <v>148</v>
      </c>
      <c r="AC4" s="150"/>
      <c r="AD4" s="71" t="s">
        <v>149</v>
      </c>
      <c r="AE4" s="71" t="s">
        <v>150</v>
      </c>
      <c r="AF4" s="71" t="s">
        <v>151</v>
      </c>
      <c r="AG4" s="71" t="s">
        <v>152</v>
      </c>
      <c r="AH4" s="71" t="s">
        <v>153</v>
      </c>
      <c r="AI4" s="71" t="s">
        <v>154</v>
      </c>
      <c r="AJ4" s="71" t="s">
        <v>155</v>
      </c>
      <c r="AK4" s="131" t="s">
        <v>156</v>
      </c>
      <c r="AL4" s="131"/>
      <c r="AM4" s="131"/>
      <c r="AN4" s="131"/>
      <c r="AO4" s="131"/>
      <c r="AP4" s="131"/>
      <c r="AQ4" s="131" t="s">
        <v>157</v>
      </c>
      <c r="AR4" s="131"/>
      <c r="AS4" s="131"/>
      <c r="AT4" s="131"/>
      <c r="AU4" s="131"/>
      <c r="AV4" s="131"/>
      <c r="AW4" s="131" t="s">
        <v>158</v>
      </c>
      <c r="AX4" s="131"/>
      <c r="AY4" s="131"/>
      <c r="AZ4" s="131"/>
      <c r="BA4" s="131"/>
      <c r="BB4" s="131"/>
      <c r="BC4" s="168" t="s">
        <v>159</v>
      </c>
      <c r="BD4" s="169"/>
      <c r="BE4" s="178"/>
      <c r="BF4" s="131" t="s">
        <v>160</v>
      </c>
      <c r="BG4" s="131"/>
      <c r="BH4" s="131"/>
      <c r="BI4" s="131"/>
      <c r="BJ4" s="131" t="s">
        <v>161</v>
      </c>
      <c r="BK4" s="131"/>
      <c r="BL4" s="131"/>
      <c r="BM4" s="131" t="s">
        <v>162</v>
      </c>
      <c r="BN4" s="131" t="s">
        <v>163</v>
      </c>
      <c r="BO4" s="131" t="s">
        <v>164</v>
      </c>
      <c r="BP4" s="131" t="s">
        <v>165</v>
      </c>
      <c r="BQ4" s="131" t="s">
        <v>166</v>
      </c>
      <c r="BR4" s="131" t="s">
        <v>167</v>
      </c>
      <c r="BS4" s="131" t="s">
        <v>168</v>
      </c>
      <c r="BT4" s="70" t="s">
        <v>129</v>
      </c>
      <c r="BU4" s="70"/>
    </row>
    <row r="5" spans="1:73">
      <c r="A5" s="71"/>
      <c r="B5" s="71"/>
      <c r="C5" s="71"/>
      <c r="D5" s="71"/>
      <c r="E5" s="71"/>
      <c r="F5" s="71"/>
      <c r="G5" s="71"/>
      <c r="H5" s="71"/>
      <c r="I5" s="71"/>
      <c r="J5" s="71"/>
      <c r="K5" s="71"/>
      <c r="L5" s="71"/>
      <c r="M5" s="71"/>
      <c r="N5" s="71"/>
      <c r="O5" s="71"/>
      <c r="P5" s="71"/>
      <c r="Q5" s="71"/>
      <c r="R5" s="131"/>
      <c r="S5" s="71" t="s">
        <v>169</v>
      </c>
      <c r="T5" s="71" t="s">
        <v>170</v>
      </c>
      <c r="U5" s="71" t="s">
        <v>171</v>
      </c>
      <c r="V5" s="71" t="s">
        <v>172</v>
      </c>
      <c r="W5" s="71" t="s">
        <v>173</v>
      </c>
      <c r="X5" s="71" t="s">
        <v>174</v>
      </c>
      <c r="Y5" s="71" t="s">
        <v>175</v>
      </c>
      <c r="Z5" s="71" t="s">
        <v>176</v>
      </c>
      <c r="AA5" s="151" t="s">
        <v>177</v>
      </c>
      <c r="AB5" s="152"/>
      <c r="AC5" s="153" t="s">
        <v>178</v>
      </c>
      <c r="AD5" s="71"/>
      <c r="AE5" s="71"/>
      <c r="AF5" s="71"/>
      <c r="AG5" s="71"/>
      <c r="AH5" s="71"/>
      <c r="AI5" s="71"/>
      <c r="AJ5" s="71"/>
      <c r="AK5" s="131" t="s">
        <v>179</v>
      </c>
      <c r="AL5" s="131" t="s">
        <v>180</v>
      </c>
      <c r="AM5" s="131" t="s">
        <v>181</v>
      </c>
      <c r="AN5" s="131" t="s">
        <v>182</v>
      </c>
      <c r="AO5" s="131" t="s">
        <v>183</v>
      </c>
      <c r="AP5" s="131" t="s">
        <v>184</v>
      </c>
      <c r="AQ5" s="131" t="s">
        <v>185</v>
      </c>
      <c r="AR5" s="131" t="s">
        <v>180</v>
      </c>
      <c r="AS5" s="131" t="s">
        <v>181</v>
      </c>
      <c r="AT5" s="131" t="s">
        <v>182</v>
      </c>
      <c r="AU5" s="131" t="s">
        <v>183</v>
      </c>
      <c r="AV5" s="131" t="s">
        <v>184</v>
      </c>
      <c r="AW5" s="170" t="s">
        <v>186</v>
      </c>
      <c r="AX5" s="170"/>
      <c r="AY5" s="149" t="s">
        <v>187</v>
      </c>
      <c r="AZ5" s="149"/>
      <c r="BA5" s="170" t="s">
        <v>188</v>
      </c>
      <c r="BB5" s="171"/>
      <c r="BC5" s="18" t="s">
        <v>189</v>
      </c>
      <c r="BD5" s="172" t="s">
        <v>190</v>
      </c>
      <c r="BE5" s="187" t="s">
        <v>191</v>
      </c>
      <c r="BF5" s="131" t="s">
        <v>192</v>
      </c>
      <c r="BG5" s="131" t="s">
        <v>193</v>
      </c>
      <c r="BH5" s="131" t="s">
        <v>194</v>
      </c>
      <c r="BI5" s="131" t="s">
        <v>195</v>
      </c>
      <c r="BJ5" s="131" t="s">
        <v>196</v>
      </c>
      <c r="BK5" s="131" t="s">
        <v>197</v>
      </c>
      <c r="BL5" s="131" t="s">
        <v>198</v>
      </c>
      <c r="BM5" s="131"/>
      <c r="BN5" s="131"/>
      <c r="BO5" s="131"/>
      <c r="BP5" s="131"/>
      <c r="BQ5" s="131"/>
      <c r="BR5" s="131"/>
      <c r="BS5" s="131"/>
      <c r="BT5" s="70"/>
      <c r="BU5" s="70"/>
    </row>
    <row r="6" ht="43.2" spans="1:75">
      <c r="A6" s="71"/>
      <c r="B6" s="71"/>
      <c r="C6" s="71"/>
      <c r="D6" s="71"/>
      <c r="E6" s="71"/>
      <c r="F6" s="73"/>
      <c r="G6" s="73"/>
      <c r="H6" s="73"/>
      <c r="I6" s="73"/>
      <c r="J6" s="73"/>
      <c r="K6" s="73"/>
      <c r="L6" s="73"/>
      <c r="M6" s="73"/>
      <c r="N6" s="73"/>
      <c r="O6" s="73"/>
      <c r="P6" s="73"/>
      <c r="Q6" s="73"/>
      <c r="R6" s="131"/>
      <c r="S6" s="71"/>
      <c r="T6" s="71"/>
      <c r="U6" s="71"/>
      <c r="V6" s="71"/>
      <c r="W6" s="71"/>
      <c r="X6" s="71"/>
      <c r="Y6" s="71"/>
      <c r="Z6" s="71"/>
      <c r="AA6" s="151"/>
      <c r="AB6" s="152"/>
      <c r="AC6" s="153"/>
      <c r="AD6" s="71"/>
      <c r="AE6" s="71"/>
      <c r="AF6" s="71"/>
      <c r="AG6" s="71"/>
      <c r="AH6" s="71"/>
      <c r="AI6" s="71"/>
      <c r="AJ6" s="71"/>
      <c r="AK6" s="131"/>
      <c r="AL6" s="131"/>
      <c r="AM6" s="131"/>
      <c r="AN6" s="131"/>
      <c r="AO6" s="131"/>
      <c r="AP6" s="131"/>
      <c r="AQ6" s="131"/>
      <c r="AR6" s="131"/>
      <c r="AS6" s="131"/>
      <c r="AT6" s="131"/>
      <c r="AU6" s="131"/>
      <c r="AV6" s="131"/>
      <c r="AW6" s="173"/>
      <c r="AX6" s="174" t="s">
        <v>199</v>
      </c>
      <c r="AY6" s="175"/>
      <c r="AZ6" s="174" t="s">
        <v>199</v>
      </c>
      <c r="BA6" s="173"/>
      <c r="BB6" s="176" t="s">
        <v>199</v>
      </c>
      <c r="BC6" s="18"/>
      <c r="BD6" s="172"/>
      <c r="BE6" s="542"/>
      <c r="BF6" s="131"/>
      <c r="BG6" s="131"/>
      <c r="BH6" s="131"/>
      <c r="BI6" s="131"/>
      <c r="BJ6" s="131"/>
      <c r="BK6" s="131"/>
      <c r="BL6" s="131"/>
      <c r="BM6" s="131"/>
      <c r="BN6" s="131"/>
      <c r="BO6" s="131"/>
      <c r="BP6" s="131"/>
      <c r="BQ6" s="131"/>
      <c r="BR6" s="131"/>
      <c r="BS6" s="131"/>
      <c r="BT6" s="70"/>
      <c r="BU6" s="72"/>
      <c r="BW6" s="1" t="s">
        <v>200</v>
      </c>
    </row>
    <row r="7" s="413" customFormat="1" ht="30" customHeight="1" spans="1:73">
      <c r="A7" s="448" t="s">
        <v>201</v>
      </c>
      <c r="B7" s="449"/>
      <c r="C7" s="449"/>
      <c r="D7" s="449"/>
      <c r="E7" s="449"/>
      <c r="F7" s="450"/>
      <c r="G7" s="450"/>
      <c r="H7" s="450"/>
      <c r="I7" s="450"/>
      <c r="J7" s="450"/>
      <c r="K7" s="450"/>
      <c r="L7" s="450"/>
      <c r="M7" s="450"/>
      <c r="N7" s="450"/>
      <c r="O7" s="450"/>
      <c r="P7" s="450"/>
      <c r="Q7" s="450"/>
      <c r="R7" s="508"/>
      <c r="S7" s="509"/>
      <c r="T7" s="509"/>
      <c r="U7" s="509"/>
      <c r="V7" s="509"/>
      <c r="W7" s="509"/>
      <c r="X7" s="509"/>
      <c r="Y7" s="509"/>
      <c r="Z7" s="509"/>
      <c r="AA7" s="448"/>
      <c r="AB7" s="508"/>
      <c r="AC7" s="523"/>
      <c r="AD7" s="509"/>
      <c r="AE7" s="509"/>
      <c r="AF7" s="509"/>
      <c r="AG7" s="509"/>
      <c r="AH7" s="509"/>
      <c r="AI7" s="509"/>
      <c r="AJ7" s="509"/>
      <c r="AK7" s="527"/>
      <c r="AL7" s="527"/>
      <c r="AM7" s="527"/>
      <c r="AN7" s="527"/>
      <c r="AO7" s="527"/>
      <c r="AP7" s="527"/>
      <c r="AQ7" s="527"/>
      <c r="AR7" s="527"/>
      <c r="AS7" s="527"/>
      <c r="AT7" s="527"/>
      <c r="AU7" s="527"/>
      <c r="AV7" s="527"/>
      <c r="AW7" s="533"/>
      <c r="AX7" s="527"/>
      <c r="AY7" s="534"/>
      <c r="AZ7" s="527"/>
      <c r="BA7" s="533"/>
      <c r="BB7" s="535"/>
      <c r="BC7" s="536">
        <f>BC8+BC48+BC74+BC87+BC133+BC139+BC161+BC183+BC191+BC211+BC224+BC243+BC270+BC60</f>
        <v>1876000</v>
      </c>
      <c r="BD7" s="536">
        <f>BD8+BD48+BD74+BD87+BD133+BD139+BD161+BD183+BD191+BD211+BD224+BD243+BD270+BD60</f>
        <v>208000</v>
      </c>
      <c r="BE7" s="543"/>
      <c r="BF7" s="527"/>
      <c r="BG7" s="527"/>
      <c r="BH7" s="527"/>
      <c r="BI7" s="527"/>
      <c r="BJ7" s="527"/>
      <c r="BK7" s="527"/>
      <c r="BL7" s="527"/>
      <c r="BM7" s="527"/>
      <c r="BN7" s="527"/>
      <c r="BO7" s="527"/>
      <c r="BP7" s="527"/>
      <c r="BQ7" s="527"/>
      <c r="BR7" s="527"/>
      <c r="BS7" s="527"/>
      <c r="BT7" s="555"/>
      <c r="BU7" s="555"/>
    </row>
    <row r="8" s="414" customFormat="1" ht="33" customHeight="1" spans="1:73">
      <c r="A8" s="451" t="s">
        <v>202</v>
      </c>
      <c r="B8" s="452"/>
      <c r="C8" s="452"/>
      <c r="D8" s="452"/>
      <c r="E8" s="452"/>
      <c r="F8" s="453"/>
      <c r="G8" s="454"/>
      <c r="H8" s="454"/>
      <c r="I8" s="454"/>
      <c r="J8" s="454"/>
      <c r="K8" s="454"/>
      <c r="L8" s="454"/>
      <c r="M8" s="454"/>
      <c r="N8" s="454"/>
      <c r="O8" s="454"/>
      <c r="P8" s="454"/>
      <c r="Q8" s="454"/>
      <c r="R8" s="510">
        <f>SUM(R9:R47)</f>
        <v>3079344.13</v>
      </c>
      <c r="S8" s="511"/>
      <c r="T8" s="511"/>
      <c r="U8" s="511"/>
      <c r="V8" s="511"/>
      <c r="W8" s="511"/>
      <c r="X8" s="511"/>
      <c r="Y8" s="511"/>
      <c r="Z8" s="511"/>
      <c r="AA8" s="511"/>
      <c r="AB8" s="510">
        <f>SUM(AB9:AB47)</f>
        <v>503310.51</v>
      </c>
      <c r="AC8" s="510">
        <f>SUM(AC9:AC47)</f>
        <v>64055.54</v>
      </c>
      <c r="AD8" s="524"/>
      <c r="AE8" s="524"/>
      <c r="AF8" s="524"/>
      <c r="AG8" s="524"/>
      <c r="AH8" s="524"/>
      <c r="AI8" s="524"/>
      <c r="AJ8" s="524"/>
      <c r="AK8" s="510">
        <f t="shared" ref="AK8:BD8" si="0">SUM(AK9:AK47)</f>
        <v>3079344.09</v>
      </c>
      <c r="AL8" s="510">
        <f t="shared" si="0"/>
        <v>219112.86</v>
      </c>
      <c r="AM8" s="510">
        <f t="shared" si="0"/>
        <v>2154000</v>
      </c>
      <c r="AN8" s="510">
        <f t="shared" si="0"/>
        <v>438954.06</v>
      </c>
      <c r="AO8" s="510">
        <f t="shared" si="0"/>
        <v>29722</v>
      </c>
      <c r="AP8" s="510">
        <f t="shared" si="0"/>
        <v>237555.17</v>
      </c>
      <c r="AQ8" s="510">
        <f t="shared" si="0"/>
        <v>706354.23</v>
      </c>
      <c r="AR8" s="510">
        <f t="shared" si="0"/>
        <v>37979.1</v>
      </c>
      <c r="AS8" s="510">
        <f t="shared" si="0"/>
        <v>554000</v>
      </c>
      <c r="AT8" s="510">
        <f t="shared" si="0"/>
        <v>96742.13</v>
      </c>
      <c r="AU8" s="510">
        <f t="shared" si="0"/>
        <v>0</v>
      </c>
      <c r="AV8" s="510">
        <f t="shared" si="0"/>
        <v>17633</v>
      </c>
      <c r="AW8" s="510">
        <f t="shared" si="0"/>
        <v>658030.48</v>
      </c>
      <c r="AX8" s="510">
        <f t="shared" si="0"/>
        <v>499000</v>
      </c>
      <c r="AY8" s="510">
        <f t="shared" si="0"/>
        <v>746488.04</v>
      </c>
      <c r="AZ8" s="510">
        <f t="shared" si="0"/>
        <v>601000</v>
      </c>
      <c r="BA8" s="510">
        <f t="shared" si="0"/>
        <v>758931.84</v>
      </c>
      <c r="BB8" s="510">
        <f t="shared" si="0"/>
        <v>471000</v>
      </c>
      <c r="BC8" s="510">
        <f t="shared" si="0"/>
        <v>397000</v>
      </c>
      <c r="BD8" s="510">
        <f t="shared" si="0"/>
        <v>13000</v>
      </c>
      <c r="BE8" s="510"/>
      <c r="BF8" s="510">
        <f t="shared" ref="BF8:BL8" si="1">SUM(BF9:BF47)</f>
        <v>23268194.525508</v>
      </c>
      <c r="BG8" s="510">
        <f t="shared" si="1"/>
        <v>23262194.525508</v>
      </c>
      <c r="BH8" s="510">
        <f t="shared" si="1"/>
        <v>6000</v>
      </c>
      <c r="BI8" s="510">
        <f t="shared" si="1"/>
        <v>0</v>
      </c>
      <c r="BJ8" s="510">
        <f t="shared" si="1"/>
        <v>17342023.02155</v>
      </c>
      <c r="BK8" s="510">
        <f t="shared" si="1"/>
        <v>2626030.27</v>
      </c>
      <c r="BL8" s="510">
        <f t="shared" si="1"/>
        <v>14715992.75155</v>
      </c>
      <c r="BM8" s="510"/>
      <c r="BN8" s="510"/>
      <c r="BO8" s="510">
        <f t="shared" ref="BO8:BS8" si="2">SUM(BO9:BO47)</f>
        <v>351356.23</v>
      </c>
      <c r="BP8" s="510">
        <f t="shared" si="2"/>
        <v>249828.1</v>
      </c>
      <c r="BQ8" s="510">
        <f t="shared" si="2"/>
        <v>9843.28</v>
      </c>
      <c r="BR8" s="510">
        <f t="shared" si="2"/>
        <v>0</v>
      </c>
      <c r="BS8" s="510">
        <f t="shared" si="2"/>
        <v>0</v>
      </c>
      <c r="BT8" s="556"/>
      <c r="BU8" s="556"/>
    </row>
    <row r="9" s="415" customFormat="1" ht="33" customHeight="1" spans="1:76">
      <c r="A9" s="455">
        <v>1</v>
      </c>
      <c r="B9" s="456" t="s">
        <v>203</v>
      </c>
      <c r="C9" s="457" t="s">
        <v>204</v>
      </c>
      <c r="D9" s="458">
        <v>650100</v>
      </c>
      <c r="E9" s="459" t="s">
        <v>205</v>
      </c>
      <c r="F9" s="457" t="s">
        <v>206</v>
      </c>
      <c r="G9" s="457" t="s">
        <v>207</v>
      </c>
      <c r="H9" s="457" t="s">
        <v>208</v>
      </c>
      <c r="I9" s="457" t="s">
        <v>209</v>
      </c>
      <c r="J9" s="458">
        <v>2019</v>
      </c>
      <c r="K9" s="487">
        <v>5</v>
      </c>
      <c r="L9" s="488">
        <v>43770</v>
      </c>
      <c r="M9" s="488">
        <v>45261</v>
      </c>
      <c r="N9" s="457" t="s">
        <v>207</v>
      </c>
      <c r="O9" s="457" t="s">
        <v>210</v>
      </c>
      <c r="P9" s="457" t="s">
        <v>211</v>
      </c>
      <c r="Q9" s="457" t="s">
        <v>212</v>
      </c>
      <c r="R9" s="512">
        <v>43451.54</v>
      </c>
      <c r="S9" s="457" t="s">
        <v>213</v>
      </c>
      <c r="T9" s="457" t="s">
        <v>213</v>
      </c>
      <c r="U9" s="457" t="s">
        <v>214</v>
      </c>
      <c r="V9" s="457" t="s">
        <v>213</v>
      </c>
      <c r="W9" s="457" t="s">
        <v>213</v>
      </c>
      <c r="X9" s="457" t="s">
        <v>214</v>
      </c>
      <c r="Y9" s="457" t="s">
        <v>214</v>
      </c>
      <c r="Z9" s="457" t="s">
        <v>214</v>
      </c>
      <c r="AA9" s="457" t="s">
        <v>214</v>
      </c>
      <c r="AB9" s="512">
        <v>8690.31</v>
      </c>
      <c r="AC9" s="512">
        <v>8690.31</v>
      </c>
      <c r="AD9" s="457" t="s">
        <v>213</v>
      </c>
      <c r="AE9" s="457" t="s">
        <v>213</v>
      </c>
      <c r="AF9" s="457" t="s">
        <v>212</v>
      </c>
      <c r="AG9" s="457" t="s">
        <v>215</v>
      </c>
      <c r="AH9" s="457" t="s">
        <v>214</v>
      </c>
      <c r="AI9" s="457"/>
      <c r="AJ9" s="457" t="s">
        <v>216</v>
      </c>
      <c r="AK9" s="528">
        <v>43451.5</v>
      </c>
      <c r="AL9" s="528">
        <v>0</v>
      </c>
      <c r="AM9" s="528">
        <v>8000</v>
      </c>
      <c r="AN9" s="528">
        <v>35451.5</v>
      </c>
      <c r="AO9" s="528">
        <v>0</v>
      </c>
      <c r="AP9" s="528">
        <v>0</v>
      </c>
      <c r="AQ9" s="528">
        <v>9700</v>
      </c>
      <c r="AR9" s="528">
        <v>0</v>
      </c>
      <c r="AS9" s="528">
        <v>0</v>
      </c>
      <c r="AT9" s="528">
        <v>9700</v>
      </c>
      <c r="AU9" s="528">
        <v>0</v>
      </c>
      <c r="AV9" s="528">
        <v>0</v>
      </c>
      <c r="AW9" s="528">
        <v>8000</v>
      </c>
      <c r="AX9" s="528">
        <v>8000</v>
      </c>
      <c r="AY9" s="528">
        <v>0</v>
      </c>
      <c r="AZ9" s="528">
        <v>0</v>
      </c>
      <c r="BA9" s="528">
        <v>0</v>
      </c>
      <c r="BB9" s="528">
        <v>0</v>
      </c>
      <c r="BC9" s="537">
        <v>8000</v>
      </c>
      <c r="BD9" s="537">
        <v>0</v>
      </c>
      <c r="BE9" s="544">
        <v>10</v>
      </c>
      <c r="BF9" s="545">
        <v>172256.7</v>
      </c>
      <c r="BG9" s="545">
        <v>172256.7</v>
      </c>
      <c r="BH9" s="545">
        <v>0</v>
      </c>
      <c r="BI9" s="545">
        <v>0</v>
      </c>
      <c r="BJ9" s="545">
        <v>185139.3</v>
      </c>
      <c r="BK9" s="545">
        <v>43451.5</v>
      </c>
      <c r="BL9" s="545">
        <v>141687.8</v>
      </c>
      <c r="BM9" s="545">
        <v>2.64</v>
      </c>
      <c r="BN9" s="545">
        <v>10</v>
      </c>
      <c r="BO9" s="545">
        <v>9700</v>
      </c>
      <c r="BP9" s="545">
        <v>9700</v>
      </c>
      <c r="BQ9" s="545">
        <v>9843.28</v>
      </c>
      <c r="BR9" s="528">
        <v>0</v>
      </c>
      <c r="BS9" s="528">
        <v>0</v>
      </c>
      <c r="BT9" s="457"/>
      <c r="BU9" s="456"/>
      <c r="BV9" s="563" t="s">
        <v>217</v>
      </c>
      <c r="BW9" s="415" t="e">
        <f>VLOOKUP(P9,'[1]2021年自治区专项债券项目财政部、发改委审核通过明细表'!$F:$F,1,FALSE)</f>
        <v>#N/A</v>
      </c>
      <c r="BX9" s="415" t="e">
        <f>VLOOKUP(E9,'[1]2021年自治区专项债券项目财政部、发改委审核通过明细表'!$E:$E,1,FALSE)</f>
        <v>#N/A</v>
      </c>
    </row>
    <row r="10" s="416" customFormat="1" ht="33" customHeight="1" spans="1:76">
      <c r="A10" s="455">
        <v>2</v>
      </c>
      <c r="B10" s="456" t="s">
        <v>203</v>
      </c>
      <c r="C10" s="457" t="s">
        <v>204</v>
      </c>
      <c r="D10" s="458">
        <v>650100</v>
      </c>
      <c r="E10" s="456" t="s">
        <v>218</v>
      </c>
      <c r="F10" s="456" t="s">
        <v>219</v>
      </c>
      <c r="G10" s="456" t="s">
        <v>220</v>
      </c>
      <c r="H10" s="456" t="s">
        <v>43</v>
      </c>
      <c r="I10" s="457" t="s">
        <v>209</v>
      </c>
      <c r="J10" s="456">
        <v>2019</v>
      </c>
      <c r="K10" s="487">
        <v>2</v>
      </c>
      <c r="L10" s="456">
        <v>2020.6</v>
      </c>
      <c r="M10" s="456">
        <v>2021.12</v>
      </c>
      <c r="N10" s="456" t="s">
        <v>221</v>
      </c>
      <c r="O10" s="456" t="s">
        <v>220</v>
      </c>
      <c r="P10" s="456" t="s">
        <v>222</v>
      </c>
      <c r="Q10" s="456" t="s">
        <v>223</v>
      </c>
      <c r="R10" s="512">
        <v>58000</v>
      </c>
      <c r="S10" s="456" t="s">
        <v>213</v>
      </c>
      <c r="T10" s="456" t="s">
        <v>214</v>
      </c>
      <c r="U10" s="456" t="s">
        <v>214</v>
      </c>
      <c r="V10" s="456" t="s">
        <v>214</v>
      </c>
      <c r="W10" s="456" t="s">
        <v>214</v>
      </c>
      <c r="X10" s="456" t="s">
        <v>214</v>
      </c>
      <c r="Y10" s="456" t="s">
        <v>214</v>
      </c>
      <c r="Z10" s="456" t="s">
        <v>214</v>
      </c>
      <c r="AA10" s="456" t="s">
        <v>214</v>
      </c>
      <c r="AB10" s="512">
        <v>0</v>
      </c>
      <c r="AC10" s="512">
        <v>0</v>
      </c>
      <c r="AD10" s="456" t="s">
        <v>213</v>
      </c>
      <c r="AE10" s="456" t="s">
        <v>213</v>
      </c>
      <c r="AF10" s="456" t="s">
        <v>224</v>
      </c>
      <c r="AG10" s="456" t="s">
        <v>225</v>
      </c>
      <c r="AH10" s="456" t="s">
        <v>214</v>
      </c>
      <c r="AI10" s="456" t="s">
        <v>214</v>
      </c>
      <c r="AJ10" s="456" t="s">
        <v>214</v>
      </c>
      <c r="AK10" s="528">
        <v>58000</v>
      </c>
      <c r="AL10" s="528">
        <v>3000</v>
      </c>
      <c r="AM10" s="528">
        <v>55000</v>
      </c>
      <c r="AN10" s="528">
        <v>0</v>
      </c>
      <c r="AO10" s="528">
        <v>0</v>
      </c>
      <c r="AP10" s="528">
        <v>0</v>
      </c>
      <c r="AQ10" s="528">
        <v>30000</v>
      </c>
      <c r="AR10" s="528">
        <v>0</v>
      </c>
      <c r="AS10" s="528">
        <v>30000</v>
      </c>
      <c r="AT10" s="528">
        <v>0</v>
      </c>
      <c r="AU10" s="528">
        <v>0</v>
      </c>
      <c r="AV10" s="528">
        <v>0</v>
      </c>
      <c r="AW10" s="528">
        <v>25000</v>
      </c>
      <c r="AX10" s="528">
        <v>25000</v>
      </c>
      <c r="AY10" s="528">
        <v>0</v>
      </c>
      <c r="AZ10" s="528">
        <v>0</v>
      </c>
      <c r="BA10" s="528">
        <v>0</v>
      </c>
      <c r="BB10" s="528">
        <v>0</v>
      </c>
      <c r="BC10" s="537">
        <v>20000</v>
      </c>
      <c r="BD10" s="537">
        <v>0</v>
      </c>
      <c r="BE10" s="546">
        <v>20</v>
      </c>
      <c r="BF10" s="545">
        <v>251000</v>
      </c>
      <c r="BG10" s="545">
        <v>248000</v>
      </c>
      <c r="BH10" s="545">
        <v>3000</v>
      </c>
      <c r="BI10" s="545">
        <v>0</v>
      </c>
      <c r="BJ10" s="545">
        <v>169897.8</v>
      </c>
      <c r="BK10" s="545">
        <v>58000</v>
      </c>
      <c r="BL10" s="545">
        <v>111897.8</v>
      </c>
      <c r="BM10" s="545">
        <v>1.55</v>
      </c>
      <c r="BN10" s="545">
        <v>20</v>
      </c>
      <c r="BO10" s="545">
        <v>0</v>
      </c>
      <c r="BP10" s="545">
        <v>0</v>
      </c>
      <c r="BQ10" s="545">
        <v>0</v>
      </c>
      <c r="BR10" s="528">
        <v>0</v>
      </c>
      <c r="BS10" s="528">
        <v>0</v>
      </c>
      <c r="BT10" s="456" t="s">
        <v>226</v>
      </c>
      <c r="BU10" s="458"/>
      <c r="BV10" s="564"/>
      <c r="BW10" s="415" t="str">
        <f>VLOOKUP(P10,'[1]2021年自治区专项债券项目财政部、发改委审核通过明细表'!$F:$F,1,FALSE)</f>
        <v>P19650100-0144</v>
      </c>
      <c r="BX10" s="415" t="str">
        <f>VLOOKUP(E10,'[1]2021年自治区专项债券项目财政部、发改委审核通过明细表'!$E:$E,1,FALSE)</f>
        <v>乌鲁木齐市生活垃圾分类转运处置项目</v>
      </c>
    </row>
    <row r="11" s="416" customFormat="1" ht="33" customHeight="1" spans="1:76">
      <c r="A11" s="455">
        <v>3</v>
      </c>
      <c r="B11" s="456" t="s">
        <v>203</v>
      </c>
      <c r="C11" s="457" t="s">
        <v>204</v>
      </c>
      <c r="D11" s="458">
        <v>650100</v>
      </c>
      <c r="E11" s="460" t="s">
        <v>227</v>
      </c>
      <c r="F11" s="460" t="s">
        <v>228</v>
      </c>
      <c r="G11" s="460" t="s">
        <v>229</v>
      </c>
      <c r="H11" s="460" t="s">
        <v>29</v>
      </c>
      <c r="I11" s="457" t="s">
        <v>209</v>
      </c>
      <c r="J11" s="460">
        <v>2019</v>
      </c>
      <c r="K11" s="489">
        <v>2</v>
      </c>
      <c r="L11" s="490">
        <v>44075</v>
      </c>
      <c r="M11" s="490">
        <v>44531</v>
      </c>
      <c r="N11" s="460" t="s">
        <v>229</v>
      </c>
      <c r="O11" s="460" t="s">
        <v>230</v>
      </c>
      <c r="P11" s="460" t="s">
        <v>231</v>
      </c>
      <c r="Q11" s="460" t="s">
        <v>232</v>
      </c>
      <c r="R11" s="513">
        <v>14249</v>
      </c>
      <c r="S11" s="460" t="s">
        <v>213</v>
      </c>
      <c r="T11" s="460" t="s">
        <v>213</v>
      </c>
      <c r="U11" s="460" t="s">
        <v>214</v>
      </c>
      <c r="V11" s="460" t="s">
        <v>213</v>
      </c>
      <c r="W11" s="460" t="s">
        <v>214</v>
      </c>
      <c r="X11" s="460" t="s">
        <v>214</v>
      </c>
      <c r="Y11" s="460" t="s">
        <v>214</v>
      </c>
      <c r="Z11" s="460" t="s">
        <v>214</v>
      </c>
      <c r="AA11" s="460" t="s">
        <v>214</v>
      </c>
      <c r="AB11" s="513">
        <v>2249</v>
      </c>
      <c r="AC11" s="513">
        <v>0</v>
      </c>
      <c r="AD11" s="460" t="s">
        <v>233</v>
      </c>
      <c r="AE11" s="460" t="s">
        <v>233</v>
      </c>
      <c r="AF11" s="460" t="s">
        <v>234</v>
      </c>
      <c r="AG11" s="529" t="s">
        <v>235</v>
      </c>
      <c r="AH11" s="460" t="s">
        <v>214</v>
      </c>
      <c r="AI11" s="460" t="s">
        <v>214</v>
      </c>
      <c r="AJ11" s="460" t="s">
        <v>236</v>
      </c>
      <c r="AK11" s="528">
        <v>14249</v>
      </c>
      <c r="AL11" s="530">
        <v>2189</v>
      </c>
      <c r="AM11" s="530">
        <v>12000</v>
      </c>
      <c r="AN11" s="531">
        <v>0</v>
      </c>
      <c r="AO11" s="530">
        <v>0</v>
      </c>
      <c r="AP11" s="530">
        <v>60</v>
      </c>
      <c r="AQ11" s="530">
        <v>5033</v>
      </c>
      <c r="AR11" s="530">
        <v>0</v>
      </c>
      <c r="AS11" s="530">
        <v>5000</v>
      </c>
      <c r="AT11" s="530">
        <v>0</v>
      </c>
      <c r="AU11" s="530">
        <v>0</v>
      </c>
      <c r="AV11" s="530">
        <v>33</v>
      </c>
      <c r="AW11" s="530">
        <v>9216</v>
      </c>
      <c r="AX11" s="530">
        <v>7000</v>
      </c>
      <c r="AY11" s="530">
        <v>0</v>
      </c>
      <c r="AZ11" s="531">
        <v>0</v>
      </c>
      <c r="BA11" s="531">
        <v>0</v>
      </c>
      <c r="BB11" s="531">
        <v>0</v>
      </c>
      <c r="BC11" s="538">
        <v>7000</v>
      </c>
      <c r="BD11" s="538">
        <v>0</v>
      </c>
      <c r="BE11" s="544">
        <v>20</v>
      </c>
      <c r="BF11" s="545">
        <v>76321.64</v>
      </c>
      <c r="BG11" s="547">
        <v>76321.64</v>
      </c>
      <c r="BH11" s="547"/>
      <c r="BI11" s="547">
        <v>0</v>
      </c>
      <c r="BJ11" s="545">
        <v>52443.42</v>
      </c>
      <c r="BK11" s="548">
        <v>14249</v>
      </c>
      <c r="BL11" s="548">
        <v>38194.42</v>
      </c>
      <c r="BM11" s="548">
        <v>1.72</v>
      </c>
      <c r="BN11" s="547">
        <v>20</v>
      </c>
      <c r="BO11" s="547">
        <v>0</v>
      </c>
      <c r="BP11" s="547">
        <v>0</v>
      </c>
      <c r="BQ11" s="547">
        <v>0</v>
      </c>
      <c r="BR11" s="531">
        <v>0</v>
      </c>
      <c r="BS11" s="531">
        <v>0</v>
      </c>
      <c r="BT11" s="529"/>
      <c r="BU11" s="529"/>
      <c r="BV11" s="564"/>
      <c r="BW11" s="415" t="str">
        <f>VLOOKUP(P11,'[1]2021年自治区专项债券项目财政部、发改委审核通过明细表'!$F:$F,1,FALSE)</f>
        <v>P19650100-0096</v>
      </c>
      <c r="BX11" s="415" t="str">
        <f>VLOOKUP(E11,'[1]2021年自治区专项债券项目财政部、发改委审核通过明细表'!$E:$E,1,FALSE)</f>
        <v>乌鲁木齐市有机垃圾资源化处理厂项目</v>
      </c>
    </row>
    <row r="12" s="416" customFormat="1" ht="33" customHeight="1" spans="1:76">
      <c r="A12" s="455">
        <v>4</v>
      </c>
      <c r="B12" s="456" t="s">
        <v>203</v>
      </c>
      <c r="C12" s="457" t="s">
        <v>204</v>
      </c>
      <c r="D12" s="458">
        <v>650100</v>
      </c>
      <c r="E12" s="456" t="s">
        <v>237</v>
      </c>
      <c r="F12" s="456" t="s">
        <v>238</v>
      </c>
      <c r="G12" s="456" t="s">
        <v>239</v>
      </c>
      <c r="H12" s="456" t="s">
        <v>240</v>
      </c>
      <c r="I12" s="456" t="s">
        <v>241</v>
      </c>
      <c r="J12" s="456">
        <v>2020</v>
      </c>
      <c r="K12" s="491">
        <v>2</v>
      </c>
      <c r="L12" s="469" t="s">
        <v>242</v>
      </c>
      <c r="M12" s="469" t="s">
        <v>243</v>
      </c>
      <c r="N12" s="456" t="s">
        <v>244</v>
      </c>
      <c r="O12" s="456" t="s">
        <v>239</v>
      </c>
      <c r="P12" s="468" t="s">
        <v>245</v>
      </c>
      <c r="Q12" s="456" t="s">
        <v>246</v>
      </c>
      <c r="R12" s="514">
        <v>11000</v>
      </c>
      <c r="S12" s="456" t="s">
        <v>213</v>
      </c>
      <c r="T12" s="456" t="s">
        <v>214</v>
      </c>
      <c r="U12" s="456" t="s">
        <v>214</v>
      </c>
      <c r="V12" s="456" t="s">
        <v>213</v>
      </c>
      <c r="W12" s="456" t="s">
        <v>214</v>
      </c>
      <c r="X12" s="456" t="s">
        <v>214</v>
      </c>
      <c r="Y12" s="456" t="s">
        <v>214</v>
      </c>
      <c r="Z12" s="456" t="s">
        <v>214</v>
      </c>
      <c r="AA12" s="456" t="s">
        <v>214</v>
      </c>
      <c r="AB12" s="512">
        <v>0</v>
      </c>
      <c r="AC12" s="512">
        <v>0</v>
      </c>
      <c r="AD12" s="456" t="s">
        <v>213</v>
      </c>
      <c r="AE12" s="456" t="s">
        <v>213</v>
      </c>
      <c r="AF12" s="456" t="s">
        <v>247</v>
      </c>
      <c r="AG12" s="456" t="s">
        <v>215</v>
      </c>
      <c r="AH12" s="456" t="s">
        <v>214</v>
      </c>
      <c r="AI12" s="456" t="s">
        <v>248</v>
      </c>
      <c r="AJ12" s="456"/>
      <c r="AK12" s="528">
        <v>11000</v>
      </c>
      <c r="AL12" s="532">
        <v>0</v>
      </c>
      <c r="AM12" s="532">
        <v>8000</v>
      </c>
      <c r="AN12" s="532">
        <v>3000</v>
      </c>
      <c r="AO12" s="532">
        <v>0</v>
      </c>
      <c r="AP12" s="532">
        <v>0</v>
      </c>
      <c r="AQ12" s="532">
        <v>0</v>
      </c>
      <c r="AR12" s="532">
        <v>0</v>
      </c>
      <c r="AS12" s="532">
        <v>0</v>
      </c>
      <c r="AT12" s="532">
        <v>0</v>
      </c>
      <c r="AU12" s="532">
        <v>0</v>
      </c>
      <c r="AV12" s="532">
        <v>0</v>
      </c>
      <c r="AW12" s="532">
        <v>4000</v>
      </c>
      <c r="AX12" s="532">
        <v>4000</v>
      </c>
      <c r="AY12" s="532">
        <v>7000</v>
      </c>
      <c r="AZ12" s="532">
        <v>4000</v>
      </c>
      <c r="BA12" s="532">
        <v>0</v>
      </c>
      <c r="BB12" s="532">
        <v>0</v>
      </c>
      <c r="BC12" s="539">
        <v>4000</v>
      </c>
      <c r="BD12" s="539">
        <v>0</v>
      </c>
      <c r="BE12" s="549">
        <v>20</v>
      </c>
      <c r="BF12" s="545">
        <v>35542.69</v>
      </c>
      <c r="BG12" s="550">
        <v>32542.69</v>
      </c>
      <c r="BH12" s="550">
        <v>3000</v>
      </c>
      <c r="BI12" s="550"/>
      <c r="BJ12" s="545">
        <v>20580.47</v>
      </c>
      <c r="BK12" s="550">
        <v>11000</v>
      </c>
      <c r="BL12" s="550">
        <v>9580.47</v>
      </c>
      <c r="BM12" s="550">
        <v>1.51</v>
      </c>
      <c r="BN12" s="550">
        <v>20</v>
      </c>
      <c r="BO12" s="550">
        <v>0</v>
      </c>
      <c r="BP12" s="550">
        <v>0</v>
      </c>
      <c r="BQ12" s="550">
        <v>0</v>
      </c>
      <c r="BR12" s="532">
        <v>0</v>
      </c>
      <c r="BS12" s="528">
        <v>0</v>
      </c>
      <c r="BT12" s="456" t="s">
        <v>249</v>
      </c>
      <c r="BU12" s="458"/>
      <c r="BV12" s="564"/>
      <c r="BW12" s="415" t="str">
        <f>VLOOKUP(P12,'[1]2021年自治区专项债券项目财政部、发改委审核通过明细表'!$F:$F,1,FALSE)</f>
        <v>P20650100-0033</v>
      </c>
      <c r="BX12" s="415" t="str">
        <f>VLOOKUP(E12,'[1]2021年自治区专项债券项目财政部、发改委审核通过明细表'!$E:$E,1,FALSE)</f>
        <v>乌鲁木齐市恒大温泉小镇电力迁改工程</v>
      </c>
    </row>
    <row r="13" s="417" customFormat="1" ht="36.95" customHeight="1" spans="1:76">
      <c r="A13" s="455">
        <v>5</v>
      </c>
      <c r="B13" s="456" t="s">
        <v>203</v>
      </c>
      <c r="C13" s="457" t="s">
        <v>204</v>
      </c>
      <c r="D13" s="458">
        <v>650100</v>
      </c>
      <c r="E13" s="461" t="s">
        <v>250</v>
      </c>
      <c r="F13" s="457" t="s">
        <v>251</v>
      </c>
      <c r="G13" s="457" t="s">
        <v>252</v>
      </c>
      <c r="H13" s="457" t="s">
        <v>15</v>
      </c>
      <c r="I13" s="457" t="s">
        <v>209</v>
      </c>
      <c r="J13" s="457" t="s">
        <v>186</v>
      </c>
      <c r="K13" s="487">
        <v>3</v>
      </c>
      <c r="L13" s="469" t="s">
        <v>253</v>
      </c>
      <c r="M13" s="469" t="s">
        <v>254</v>
      </c>
      <c r="N13" s="457" t="s">
        <v>255</v>
      </c>
      <c r="O13" s="457" t="s">
        <v>256</v>
      </c>
      <c r="P13" s="457" t="s">
        <v>257</v>
      </c>
      <c r="Q13" s="457" t="s">
        <v>258</v>
      </c>
      <c r="R13" s="512">
        <v>34773.53</v>
      </c>
      <c r="S13" s="458" t="s">
        <v>213</v>
      </c>
      <c r="T13" s="458" t="s">
        <v>213</v>
      </c>
      <c r="U13" s="458" t="s">
        <v>214</v>
      </c>
      <c r="V13" s="458" t="s">
        <v>213</v>
      </c>
      <c r="W13" s="458" t="s">
        <v>213</v>
      </c>
      <c r="X13" s="458" t="s">
        <v>214</v>
      </c>
      <c r="Y13" s="458" t="s">
        <v>213</v>
      </c>
      <c r="Z13" s="458" t="s">
        <v>213</v>
      </c>
      <c r="AA13" s="458" t="s">
        <v>214</v>
      </c>
      <c r="AB13" s="512"/>
      <c r="AC13" s="512"/>
      <c r="AD13" s="458" t="s">
        <v>213</v>
      </c>
      <c r="AE13" s="458" t="s">
        <v>213</v>
      </c>
      <c r="AF13" s="458" t="s">
        <v>259</v>
      </c>
      <c r="AG13" s="458" t="s">
        <v>215</v>
      </c>
      <c r="AH13" s="458" t="s">
        <v>214</v>
      </c>
      <c r="AI13" s="458"/>
      <c r="AJ13" s="458" t="s">
        <v>260</v>
      </c>
      <c r="AK13" s="528">
        <v>34773.53</v>
      </c>
      <c r="AL13" s="528"/>
      <c r="AM13" s="528">
        <v>28000</v>
      </c>
      <c r="AN13" s="528">
        <v>2611.53</v>
      </c>
      <c r="AO13" s="528">
        <v>4162</v>
      </c>
      <c r="AP13" s="528"/>
      <c r="AQ13" s="528"/>
      <c r="AR13" s="528"/>
      <c r="AS13" s="528"/>
      <c r="AT13" s="528"/>
      <c r="AU13" s="528"/>
      <c r="AV13" s="528"/>
      <c r="AW13" s="528">
        <v>12162</v>
      </c>
      <c r="AX13" s="528">
        <v>8000</v>
      </c>
      <c r="AY13" s="528">
        <v>8611.53</v>
      </c>
      <c r="AZ13" s="528">
        <v>8000</v>
      </c>
      <c r="BA13" s="528">
        <v>16162</v>
      </c>
      <c r="BB13" s="528">
        <v>12000</v>
      </c>
      <c r="BC13" s="537">
        <v>8000</v>
      </c>
      <c r="BD13" s="537">
        <v>4000</v>
      </c>
      <c r="BE13" s="551">
        <v>10</v>
      </c>
      <c r="BF13" s="545">
        <v>95596.41</v>
      </c>
      <c r="BG13" s="545">
        <v>95596.41</v>
      </c>
      <c r="BH13" s="545"/>
      <c r="BI13" s="545"/>
      <c r="BJ13" s="545">
        <v>59516.54</v>
      </c>
      <c r="BK13" s="552">
        <v>32812.93</v>
      </c>
      <c r="BL13" s="552">
        <v>26703.61</v>
      </c>
      <c r="BM13" s="545">
        <v>1.51</v>
      </c>
      <c r="BN13" s="545">
        <v>10</v>
      </c>
      <c r="BO13" s="545"/>
      <c r="BP13" s="545"/>
      <c r="BQ13" s="545"/>
      <c r="BR13" s="528"/>
      <c r="BS13" s="528"/>
      <c r="BT13" s="458"/>
      <c r="BU13" s="458"/>
      <c r="BV13" s="565" t="s">
        <v>261</v>
      </c>
      <c r="BW13" s="415" t="e">
        <f>VLOOKUP(P13,'[1]2021年自治区专项债券项目财政部、发改委审核通过明细表'!$F:$F,1,FALSE)</f>
        <v>#N/A</v>
      </c>
      <c r="BX13" s="415" t="e">
        <f>VLOOKUP(E13,'[1]2021年自治区专项债券项目财政部、发改委审核通过明细表'!$E:$E,1,FALSE)</f>
        <v>#N/A</v>
      </c>
    </row>
    <row r="14" s="415" customFormat="1" ht="33" customHeight="1" spans="1:76">
      <c r="A14" s="455">
        <v>6</v>
      </c>
      <c r="B14" s="456" t="s">
        <v>203</v>
      </c>
      <c r="C14" s="457" t="s">
        <v>204</v>
      </c>
      <c r="D14" s="458">
        <v>650100</v>
      </c>
      <c r="E14" s="461" t="s">
        <v>262</v>
      </c>
      <c r="F14" s="457" t="s">
        <v>263</v>
      </c>
      <c r="G14" s="457" t="s">
        <v>264</v>
      </c>
      <c r="H14" s="457" t="s">
        <v>55</v>
      </c>
      <c r="I14" s="457" t="s">
        <v>209</v>
      </c>
      <c r="J14" s="458">
        <v>2020</v>
      </c>
      <c r="K14" s="487">
        <v>3</v>
      </c>
      <c r="L14" s="820" t="s">
        <v>265</v>
      </c>
      <c r="M14" s="820" t="s">
        <v>266</v>
      </c>
      <c r="N14" s="463" t="s">
        <v>267</v>
      </c>
      <c r="O14" s="463" t="s">
        <v>264</v>
      </c>
      <c r="P14" s="457" t="s">
        <v>268</v>
      </c>
      <c r="Q14" s="463" t="s">
        <v>269</v>
      </c>
      <c r="R14" s="512">
        <v>72797</v>
      </c>
      <c r="S14" s="458" t="s">
        <v>213</v>
      </c>
      <c r="T14" s="458" t="s">
        <v>213</v>
      </c>
      <c r="U14" s="458" t="s">
        <v>213</v>
      </c>
      <c r="V14" s="458" t="s">
        <v>213</v>
      </c>
      <c r="W14" s="458" t="s">
        <v>213</v>
      </c>
      <c r="X14" s="458" t="s">
        <v>214</v>
      </c>
      <c r="Y14" s="458" t="s">
        <v>213</v>
      </c>
      <c r="Z14" s="458" t="s">
        <v>213</v>
      </c>
      <c r="AA14" s="458" t="s">
        <v>213</v>
      </c>
      <c r="AB14" s="512">
        <v>20797</v>
      </c>
      <c r="AC14" s="512">
        <v>2045.1</v>
      </c>
      <c r="AD14" s="458" t="s">
        <v>213</v>
      </c>
      <c r="AE14" s="458" t="s">
        <v>213</v>
      </c>
      <c r="AF14" s="463" t="s">
        <v>270</v>
      </c>
      <c r="AG14" s="458" t="s">
        <v>225</v>
      </c>
      <c r="AH14" s="458"/>
      <c r="AI14" s="458"/>
      <c r="AJ14" s="458"/>
      <c r="AK14" s="528">
        <v>72797</v>
      </c>
      <c r="AL14" s="528">
        <v>20797</v>
      </c>
      <c r="AM14" s="528">
        <v>52000</v>
      </c>
      <c r="AN14" s="528">
        <v>0</v>
      </c>
      <c r="AO14" s="528">
        <v>0</v>
      </c>
      <c r="AP14" s="528">
        <v>0</v>
      </c>
      <c r="AQ14" s="528">
        <v>19045.1</v>
      </c>
      <c r="AR14" s="528">
        <v>2045.1</v>
      </c>
      <c r="AS14" s="528">
        <v>17000</v>
      </c>
      <c r="AT14" s="528">
        <v>0</v>
      </c>
      <c r="AU14" s="528">
        <v>0</v>
      </c>
      <c r="AV14" s="528">
        <v>0</v>
      </c>
      <c r="AW14" s="528">
        <v>36192.5</v>
      </c>
      <c r="AX14" s="528">
        <v>30000</v>
      </c>
      <c r="AY14" s="528">
        <v>17559.4</v>
      </c>
      <c r="AZ14" s="528">
        <v>5000</v>
      </c>
      <c r="BA14" s="528">
        <v>0</v>
      </c>
      <c r="BB14" s="528">
        <v>0</v>
      </c>
      <c r="BC14" s="537">
        <v>30000</v>
      </c>
      <c r="BD14" s="537">
        <v>0</v>
      </c>
      <c r="BE14" s="551">
        <v>15</v>
      </c>
      <c r="BF14" s="545">
        <v>3355081</v>
      </c>
      <c r="BG14" s="545">
        <v>3355081</v>
      </c>
      <c r="BH14" s="545">
        <v>0</v>
      </c>
      <c r="BI14" s="545">
        <v>0</v>
      </c>
      <c r="BJ14" s="545">
        <v>3294127.58</v>
      </c>
      <c r="BK14" s="545">
        <v>72797</v>
      </c>
      <c r="BL14" s="545">
        <v>3221330.58</v>
      </c>
      <c r="BM14" s="545">
        <v>1.51</v>
      </c>
      <c r="BN14" s="545">
        <v>15</v>
      </c>
      <c r="BO14" s="545">
        <v>19045.1</v>
      </c>
      <c r="BP14" s="545">
        <v>19045.1</v>
      </c>
      <c r="BQ14" s="545"/>
      <c r="BR14" s="528"/>
      <c r="BS14" s="528"/>
      <c r="BT14" s="458"/>
      <c r="BU14" s="458"/>
      <c r="BV14" s="565" t="s">
        <v>271</v>
      </c>
      <c r="BW14" s="415" t="e">
        <f>VLOOKUP(P14,'[1]2021年自治区专项债券项目财政部、发改委审核通过明细表'!$F:$F,1,FALSE)</f>
        <v>#N/A</v>
      </c>
      <c r="BX14" s="415" t="e">
        <f>VLOOKUP(E14,'[1]2021年自治区专项债券项目财政部、发改委审核通过明细表'!$E:$E,1,FALSE)</f>
        <v>#N/A</v>
      </c>
    </row>
    <row r="15" s="415" customFormat="1" ht="33" customHeight="1" spans="1:76">
      <c r="A15" s="455">
        <v>7</v>
      </c>
      <c r="B15" s="456" t="s">
        <v>203</v>
      </c>
      <c r="C15" s="457" t="s">
        <v>204</v>
      </c>
      <c r="D15" s="458">
        <v>650100</v>
      </c>
      <c r="E15" s="457" t="s">
        <v>272</v>
      </c>
      <c r="F15" s="457" t="s">
        <v>273</v>
      </c>
      <c r="G15" s="457" t="s">
        <v>264</v>
      </c>
      <c r="H15" s="457" t="s">
        <v>55</v>
      </c>
      <c r="I15" s="457" t="s">
        <v>241</v>
      </c>
      <c r="J15" s="820" t="s">
        <v>274</v>
      </c>
      <c r="K15" s="487">
        <v>2</v>
      </c>
      <c r="L15" s="820" t="s">
        <v>275</v>
      </c>
      <c r="M15" s="820" t="s">
        <v>266</v>
      </c>
      <c r="N15" s="463" t="s">
        <v>267</v>
      </c>
      <c r="O15" s="463" t="s">
        <v>264</v>
      </c>
      <c r="P15" s="457" t="s">
        <v>276</v>
      </c>
      <c r="Q15" s="456" t="s">
        <v>277</v>
      </c>
      <c r="R15" s="512">
        <v>9949.86</v>
      </c>
      <c r="S15" s="458" t="s">
        <v>213</v>
      </c>
      <c r="T15" s="458" t="s">
        <v>214</v>
      </c>
      <c r="U15" s="458" t="s">
        <v>214</v>
      </c>
      <c r="V15" s="458" t="s">
        <v>214</v>
      </c>
      <c r="W15" s="458" t="s">
        <v>214</v>
      </c>
      <c r="X15" s="458"/>
      <c r="Y15" s="458"/>
      <c r="Z15" s="458"/>
      <c r="AA15" s="458"/>
      <c r="AB15" s="512"/>
      <c r="AC15" s="512"/>
      <c r="AD15" s="458" t="s">
        <v>213</v>
      </c>
      <c r="AE15" s="458" t="s">
        <v>213</v>
      </c>
      <c r="AF15" s="463" t="s">
        <v>278</v>
      </c>
      <c r="AG15" s="458" t="s">
        <v>225</v>
      </c>
      <c r="AH15" s="458"/>
      <c r="AI15" s="458"/>
      <c r="AJ15" s="458"/>
      <c r="AK15" s="528">
        <v>9949.86</v>
      </c>
      <c r="AL15" s="528">
        <v>1949.86</v>
      </c>
      <c r="AM15" s="528">
        <v>8000</v>
      </c>
      <c r="AN15" s="528">
        <v>0</v>
      </c>
      <c r="AO15" s="528">
        <v>0</v>
      </c>
      <c r="AP15" s="528">
        <v>0</v>
      </c>
      <c r="AQ15" s="528">
        <v>0</v>
      </c>
      <c r="AR15" s="528">
        <v>0</v>
      </c>
      <c r="AS15" s="528">
        <v>0</v>
      </c>
      <c r="AT15" s="528">
        <v>0</v>
      </c>
      <c r="AU15" s="528">
        <v>0</v>
      </c>
      <c r="AV15" s="528">
        <v>0</v>
      </c>
      <c r="AW15" s="528">
        <v>5975</v>
      </c>
      <c r="AX15" s="528">
        <v>5000</v>
      </c>
      <c r="AY15" s="528">
        <v>3974.86</v>
      </c>
      <c r="AZ15" s="528">
        <v>3000</v>
      </c>
      <c r="BA15" s="528">
        <v>0</v>
      </c>
      <c r="BB15" s="528">
        <v>0</v>
      </c>
      <c r="BC15" s="537">
        <v>5000</v>
      </c>
      <c r="BD15" s="537">
        <v>0</v>
      </c>
      <c r="BE15" s="551">
        <v>15</v>
      </c>
      <c r="BF15" s="545">
        <v>101944.5</v>
      </c>
      <c r="BG15" s="545">
        <v>101944.5</v>
      </c>
      <c r="BH15" s="545">
        <v>0</v>
      </c>
      <c r="BI15" s="545">
        <v>0</v>
      </c>
      <c r="BJ15" s="545">
        <v>82145.64</v>
      </c>
      <c r="BK15" s="545">
        <v>9949.86</v>
      </c>
      <c r="BL15" s="545">
        <v>72195.78</v>
      </c>
      <c r="BM15" s="545">
        <v>1.62</v>
      </c>
      <c r="BN15" s="545">
        <v>15</v>
      </c>
      <c r="BO15" s="545"/>
      <c r="BP15" s="545"/>
      <c r="BQ15" s="545"/>
      <c r="BR15" s="528"/>
      <c r="BS15" s="528"/>
      <c r="BT15" s="458"/>
      <c r="BU15" s="458"/>
      <c r="BV15" s="564"/>
      <c r="BW15" s="415" t="str">
        <f>VLOOKUP(P15,'[1]2021年自治区专项债券项目财政部、发改委审核通过明细表'!$F:$F,1,FALSE)</f>
        <v>P20650100-0023</v>
      </c>
      <c r="BX15" s="415" t="str">
        <f>VLOOKUP(E15,'[1]2021年自治区专项债券项目财政部、发改委审核通过明细表'!$E:$E,1,FALSE)</f>
        <v>乌鲁木齐准东产业园区开发项目（二期）</v>
      </c>
    </row>
    <row r="16" s="418" customFormat="1" ht="33" customHeight="1" spans="1:76">
      <c r="A16" s="455">
        <v>8</v>
      </c>
      <c r="B16" s="456" t="s">
        <v>203</v>
      </c>
      <c r="C16" s="457" t="s">
        <v>204</v>
      </c>
      <c r="D16" s="458">
        <v>650100</v>
      </c>
      <c r="E16" s="460" t="s">
        <v>279</v>
      </c>
      <c r="F16" s="460" t="s">
        <v>280</v>
      </c>
      <c r="G16" s="460" t="s">
        <v>264</v>
      </c>
      <c r="H16" s="456" t="s">
        <v>43</v>
      </c>
      <c r="I16" s="457" t="s">
        <v>209</v>
      </c>
      <c r="J16" s="460">
        <v>2020</v>
      </c>
      <c r="K16" s="487">
        <v>1</v>
      </c>
      <c r="L16" s="460" t="s">
        <v>281</v>
      </c>
      <c r="M16" s="460" t="s">
        <v>282</v>
      </c>
      <c r="N16" s="460" t="s">
        <v>283</v>
      </c>
      <c r="O16" s="456" t="s">
        <v>264</v>
      </c>
      <c r="P16" s="456" t="s">
        <v>284</v>
      </c>
      <c r="Q16" s="460" t="s">
        <v>285</v>
      </c>
      <c r="R16" s="513">
        <v>20000</v>
      </c>
      <c r="S16" s="456" t="s">
        <v>213</v>
      </c>
      <c r="T16" s="456" t="s">
        <v>213</v>
      </c>
      <c r="U16" s="456" t="s">
        <v>214</v>
      </c>
      <c r="V16" s="456" t="s">
        <v>213</v>
      </c>
      <c r="W16" s="456" t="s">
        <v>214</v>
      </c>
      <c r="X16" s="456" t="s">
        <v>214</v>
      </c>
      <c r="Y16" s="456" t="s">
        <v>214</v>
      </c>
      <c r="Z16" s="456" t="s">
        <v>214</v>
      </c>
      <c r="AA16" s="456" t="s">
        <v>214</v>
      </c>
      <c r="AB16" s="512"/>
      <c r="AC16" s="512"/>
      <c r="AD16" s="457" t="s">
        <v>213</v>
      </c>
      <c r="AE16" s="456" t="s">
        <v>213</v>
      </c>
      <c r="AF16" s="460" t="s">
        <v>286</v>
      </c>
      <c r="AG16" s="460" t="s">
        <v>287</v>
      </c>
      <c r="AH16" s="456" t="s">
        <v>214</v>
      </c>
      <c r="AI16" s="456"/>
      <c r="AJ16" s="456" t="s">
        <v>260</v>
      </c>
      <c r="AK16" s="528">
        <v>20000</v>
      </c>
      <c r="AL16" s="528"/>
      <c r="AM16" s="528">
        <v>16000</v>
      </c>
      <c r="AN16" s="528">
        <v>4000</v>
      </c>
      <c r="AO16" s="528"/>
      <c r="AP16" s="528"/>
      <c r="AQ16" s="528">
        <v>0</v>
      </c>
      <c r="AR16" s="528"/>
      <c r="AS16" s="528"/>
      <c r="AT16" s="528"/>
      <c r="AU16" s="528"/>
      <c r="AV16" s="528"/>
      <c r="AW16" s="528">
        <v>20000</v>
      </c>
      <c r="AX16" s="528">
        <v>10000</v>
      </c>
      <c r="AY16" s="528"/>
      <c r="AZ16" s="528"/>
      <c r="BA16" s="528"/>
      <c r="BB16" s="528"/>
      <c r="BC16" s="537">
        <v>10000</v>
      </c>
      <c r="BD16" s="537">
        <v>0</v>
      </c>
      <c r="BE16" s="551">
        <v>20</v>
      </c>
      <c r="BF16" s="545">
        <v>2102760</v>
      </c>
      <c r="BG16" s="545">
        <v>2102760</v>
      </c>
      <c r="BH16" s="545">
        <v>0</v>
      </c>
      <c r="BI16" s="545">
        <v>0</v>
      </c>
      <c r="BJ16" s="545">
        <v>1952513.63</v>
      </c>
      <c r="BK16" s="545">
        <v>0</v>
      </c>
      <c r="BL16" s="545">
        <v>1952513.63</v>
      </c>
      <c r="BM16" s="545">
        <v>6.62</v>
      </c>
      <c r="BN16" s="545">
        <v>20</v>
      </c>
      <c r="BO16" s="545"/>
      <c r="BP16" s="545"/>
      <c r="BQ16" s="545"/>
      <c r="BR16" s="528"/>
      <c r="BS16" s="528"/>
      <c r="BT16" s="456"/>
      <c r="BU16" s="456"/>
      <c r="BV16" s="564"/>
      <c r="BW16" s="415" t="str">
        <f>VLOOKUP(P16,'[1]2021年自治区专项债券项目财政部、发改委审核通过明细表'!$F:$F,1,FALSE)</f>
        <v>P20650100-0029</v>
      </c>
      <c r="BX16" s="415" t="str">
        <f>VLOOKUP(E16,'[1]2021年自治区专项债券项目财政部、发改委审核通过明细表'!$E:$E,1,FALSE)</f>
        <v>乌鲁木齐市馕文化产业园（二期）设备采购项目</v>
      </c>
    </row>
    <row r="17" s="415" customFormat="1" ht="33" customHeight="1" spans="1:76">
      <c r="A17" s="455">
        <v>9</v>
      </c>
      <c r="B17" s="456" t="s">
        <v>203</v>
      </c>
      <c r="C17" s="457" t="s">
        <v>204</v>
      </c>
      <c r="D17" s="458">
        <v>650100</v>
      </c>
      <c r="E17" s="457" t="s">
        <v>288</v>
      </c>
      <c r="F17" s="457" t="s">
        <v>289</v>
      </c>
      <c r="G17" s="456" t="s">
        <v>290</v>
      </c>
      <c r="H17" s="457" t="s">
        <v>59</v>
      </c>
      <c r="I17" s="457" t="s">
        <v>209</v>
      </c>
      <c r="J17" s="457" t="s">
        <v>291</v>
      </c>
      <c r="K17" s="487">
        <v>4</v>
      </c>
      <c r="L17" s="469" t="s">
        <v>292</v>
      </c>
      <c r="M17" s="469" t="s">
        <v>293</v>
      </c>
      <c r="N17" s="457" t="s">
        <v>294</v>
      </c>
      <c r="O17" s="457" t="s">
        <v>294</v>
      </c>
      <c r="P17" s="457" t="s">
        <v>295</v>
      </c>
      <c r="Q17" s="456" t="s">
        <v>296</v>
      </c>
      <c r="R17" s="512">
        <v>85900</v>
      </c>
      <c r="S17" s="458" t="s">
        <v>213</v>
      </c>
      <c r="T17" s="458" t="s">
        <v>213</v>
      </c>
      <c r="U17" s="458" t="s">
        <v>213</v>
      </c>
      <c r="V17" s="458" t="s">
        <v>213</v>
      </c>
      <c r="W17" s="458" t="s">
        <v>213</v>
      </c>
      <c r="X17" s="458" t="s">
        <v>213</v>
      </c>
      <c r="Y17" s="458" t="s">
        <v>213</v>
      </c>
      <c r="Z17" s="458" t="s">
        <v>213</v>
      </c>
      <c r="AA17" s="458" t="s">
        <v>213</v>
      </c>
      <c r="AB17" s="512"/>
      <c r="AC17" s="512"/>
      <c r="AD17" s="457" t="s">
        <v>213</v>
      </c>
      <c r="AE17" s="456" t="s">
        <v>213</v>
      </c>
      <c r="AF17" s="456" t="s">
        <v>297</v>
      </c>
      <c r="AG17" s="458"/>
      <c r="AH17" s="458"/>
      <c r="AI17" s="458"/>
      <c r="AJ17" s="458"/>
      <c r="AK17" s="528">
        <v>85900</v>
      </c>
      <c r="AL17" s="528">
        <v>1500</v>
      </c>
      <c r="AM17" s="528">
        <v>35000</v>
      </c>
      <c r="AN17" s="528">
        <v>49400</v>
      </c>
      <c r="AO17" s="528"/>
      <c r="AP17" s="528"/>
      <c r="AQ17" s="528">
        <v>1500</v>
      </c>
      <c r="AR17" s="528">
        <v>1500</v>
      </c>
      <c r="AS17" s="528"/>
      <c r="AT17" s="528"/>
      <c r="AU17" s="528"/>
      <c r="AV17" s="528"/>
      <c r="AW17" s="528">
        <v>32860</v>
      </c>
      <c r="AX17" s="528">
        <v>28000</v>
      </c>
      <c r="AY17" s="528">
        <v>25770</v>
      </c>
      <c r="AZ17" s="528">
        <v>7000</v>
      </c>
      <c r="BA17" s="528">
        <v>25770</v>
      </c>
      <c r="BB17" s="528"/>
      <c r="BC17" s="537">
        <v>20000</v>
      </c>
      <c r="BD17" s="537"/>
      <c r="BE17" s="551">
        <v>15</v>
      </c>
      <c r="BF17" s="545">
        <v>98163.63</v>
      </c>
      <c r="BG17" s="545">
        <v>98163.63</v>
      </c>
      <c r="BH17" s="545"/>
      <c r="BI17" s="545"/>
      <c r="BJ17" s="545">
        <v>93971.09</v>
      </c>
      <c r="BK17" s="545">
        <v>85900</v>
      </c>
      <c r="BL17" s="545">
        <v>8071.09</v>
      </c>
      <c r="BM17" s="545">
        <v>1.54</v>
      </c>
      <c r="BN17" s="545">
        <v>15</v>
      </c>
      <c r="BO17" s="545"/>
      <c r="BP17" s="545"/>
      <c r="BQ17" s="545"/>
      <c r="BR17" s="528"/>
      <c r="BS17" s="528"/>
      <c r="BT17" s="458"/>
      <c r="BU17" s="458"/>
      <c r="BV17" s="564"/>
      <c r="BW17" s="415" t="str">
        <f>VLOOKUP(P17,'[1]2021年自治区专项债券项目财政部、发改委审核通过明细表'!$F:$F,1,FALSE)</f>
        <v>P20650100-0039</v>
      </c>
      <c r="BX17" s="415" t="str">
        <f>VLOOKUP(E17,'[1]2021年自治区专项债券项目财政部、发改委审核通过明细表'!$E:$E,1,FALSE)</f>
        <v>春和雅苑公租房（原十二五规划廉租房）二期项目及配套设施</v>
      </c>
    </row>
    <row r="18" s="415" customFormat="1" ht="33" customHeight="1" spans="1:76">
      <c r="A18" s="455">
        <v>10</v>
      </c>
      <c r="B18" s="456" t="s">
        <v>203</v>
      </c>
      <c r="C18" s="457" t="s">
        <v>204</v>
      </c>
      <c r="D18" s="458">
        <v>650100</v>
      </c>
      <c r="E18" s="462" t="s">
        <v>298</v>
      </c>
      <c r="F18" s="456" t="s">
        <v>299</v>
      </c>
      <c r="G18" s="456" t="s">
        <v>300</v>
      </c>
      <c r="H18" s="456" t="s">
        <v>301</v>
      </c>
      <c r="I18" s="457" t="s">
        <v>209</v>
      </c>
      <c r="J18" s="456" t="s">
        <v>302</v>
      </c>
      <c r="K18" s="487">
        <v>3</v>
      </c>
      <c r="L18" s="458" t="s">
        <v>303</v>
      </c>
      <c r="M18" s="458" t="s">
        <v>304</v>
      </c>
      <c r="N18" s="456" t="s">
        <v>300</v>
      </c>
      <c r="O18" s="456" t="s">
        <v>305</v>
      </c>
      <c r="P18" s="457" t="s">
        <v>306</v>
      </c>
      <c r="Q18" s="456" t="s">
        <v>307</v>
      </c>
      <c r="R18" s="512">
        <v>54000</v>
      </c>
      <c r="S18" s="458" t="s">
        <v>213</v>
      </c>
      <c r="T18" s="458" t="s">
        <v>213</v>
      </c>
      <c r="U18" s="456" t="s">
        <v>214</v>
      </c>
      <c r="V18" s="458" t="s">
        <v>213</v>
      </c>
      <c r="W18" s="458" t="s">
        <v>213</v>
      </c>
      <c r="X18" s="458" t="s">
        <v>213</v>
      </c>
      <c r="Y18" s="458" t="s">
        <v>213</v>
      </c>
      <c r="Z18" s="458" t="s">
        <v>213</v>
      </c>
      <c r="AA18" s="458" t="s">
        <v>213</v>
      </c>
      <c r="AB18" s="512"/>
      <c r="AC18" s="512"/>
      <c r="AD18" s="458" t="s">
        <v>213</v>
      </c>
      <c r="AE18" s="458" t="s">
        <v>213</v>
      </c>
      <c r="AF18" s="456" t="s">
        <v>308</v>
      </c>
      <c r="AG18" s="458" t="s">
        <v>215</v>
      </c>
      <c r="AH18" s="458" t="s">
        <v>214</v>
      </c>
      <c r="AI18" s="458"/>
      <c r="AJ18" s="458" t="s">
        <v>260</v>
      </c>
      <c r="AK18" s="528">
        <v>54000</v>
      </c>
      <c r="AL18" s="528">
        <v>0</v>
      </c>
      <c r="AM18" s="528">
        <v>43000</v>
      </c>
      <c r="AN18" s="528">
        <v>11000</v>
      </c>
      <c r="AO18" s="528"/>
      <c r="AP18" s="528"/>
      <c r="AQ18" s="528">
        <v>16050</v>
      </c>
      <c r="AR18" s="528">
        <v>50</v>
      </c>
      <c r="AS18" s="528">
        <v>16000</v>
      </c>
      <c r="AT18" s="528"/>
      <c r="AU18" s="528"/>
      <c r="AV18" s="528"/>
      <c r="AW18" s="528">
        <v>27000</v>
      </c>
      <c r="AX18" s="528">
        <v>27000</v>
      </c>
      <c r="AY18" s="528">
        <v>0</v>
      </c>
      <c r="AZ18" s="528">
        <v>0</v>
      </c>
      <c r="BA18" s="528"/>
      <c r="BB18" s="528"/>
      <c r="BC18" s="537">
        <v>15000</v>
      </c>
      <c r="BD18" s="537"/>
      <c r="BE18" s="551">
        <v>7</v>
      </c>
      <c r="BF18" s="545">
        <v>380200.8</v>
      </c>
      <c r="BG18" s="545">
        <v>380200.8</v>
      </c>
      <c r="BH18" s="545"/>
      <c r="BI18" s="545"/>
      <c r="BJ18" s="545">
        <v>309038.5</v>
      </c>
      <c r="BK18" s="545">
        <v>54000</v>
      </c>
      <c r="BL18" s="545">
        <v>255038.5</v>
      </c>
      <c r="BM18" s="545">
        <v>2.2</v>
      </c>
      <c r="BN18" s="545">
        <v>7</v>
      </c>
      <c r="BO18" s="545"/>
      <c r="BP18" s="545"/>
      <c r="BQ18" s="545"/>
      <c r="BR18" s="528"/>
      <c r="BS18" s="528"/>
      <c r="BT18" s="458"/>
      <c r="BU18" s="458"/>
      <c r="BV18" s="564" t="s">
        <v>309</v>
      </c>
      <c r="BW18" s="415" t="e">
        <f>VLOOKUP(P18,'[1]2021年自治区专项债券项目财政部、发改委审核通过明细表'!$F:$F,1,FALSE)</f>
        <v>#N/A</v>
      </c>
      <c r="BX18" s="415" t="e">
        <f>VLOOKUP(E18,'[1]2021年自治区专项债券项目财政部、发改委审核通过明细表'!$E:$E,1,FALSE)</f>
        <v>#N/A</v>
      </c>
    </row>
    <row r="19" s="419" customFormat="1" ht="33" customHeight="1" spans="1:76">
      <c r="A19" s="455">
        <v>11</v>
      </c>
      <c r="B19" s="456" t="s">
        <v>203</v>
      </c>
      <c r="C19" s="457" t="s">
        <v>204</v>
      </c>
      <c r="D19" s="458">
        <v>650100</v>
      </c>
      <c r="E19" s="463" t="s">
        <v>310</v>
      </c>
      <c r="F19" s="463" t="s">
        <v>311</v>
      </c>
      <c r="G19" s="463" t="s">
        <v>305</v>
      </c>
      <c r="H19" s="463" t="s">
        <v>33</v>
      </c>
      <c r="I19" s="457" t="s">
        <v>209</v>
      </c>
      <c r="J19" s="492">
        <v>2019</v>
      </c>
      <c r="K19" s="489">
        <v>4</v>
      </c>
      <c r="L19" s="492" t="s">
        <v>303</v>
      </c>
      <c r="M19" s="492" t="s">
        <v>312</v>
      </c>
      <c r="N19" s="463" t="s">
        <v>305</v>
      </c>
      <c r="O19" s="463" t="s">
        <v>80</v>
      </c>
      <c r="P19" s="463" t="s">
        <v>313</v>
      </c>
      <c r="Q19" s="463" t="s">
        <v>314</v>
      </c>
      <c r="R19" s="513">
        <v>200000</v>
      </c>
      <c r="S19" s="515" t="s">
        <v>213</v>
      </c>
      <c r="T19" s="515" t="s">
        <v>213</v>
      </c>
      <c r="U19" s="515" t="s">
        <v>214</v>
      </c>
      <c r="V19" s="515" t="s">
        <v>213</v>
      </c>
      <c r="W19" s="515" t="s">
        <v>213</v>
      </c>
      <c r="X19" s="515" t="s">
        <v>214</v>
      </c>
      <c r="Y19" s="515" t="s">
        <v>213</v>
      </c>
      <c r="Z19" s="515" t="s">
        <v>213</v>
      </c>
      <c r="AA19" s="515" t="s">
        <v>214</v>
      </c>
      <c r="AB19" s="513"/>
      <c r="AC19" s="513"/>
      <c r="AD19" s="515" t="s">
        <v>233</v>
      </c>
      <c r="AE19" s="515" t="s">
        <v>233</v>
      </c>
      <c r="AF19" s="515" t="s">
        <v>315</v>
      </c>
      <c r="AG19" s="515" t="s">
        <v>235</v>
      </c>
      <c r="AH19" s="515" t="s">
        <v>214</v>
      </c>
      <c r="AI19" s="515"/>
      <c r="AJ19" s="515" t="s">
        <v>260</v>
      </c>
      <c r="AK19" s="528">
        <v>200000</v>
      </c>
      <c r="AL19" s="530">
        <v>55000</v>
      </c>
      <c r="AM19" s="530">
        <v>145000</v>
      </c>
      <c r="AN19" s="530">
        <v>0</v>
      </c>
      <c r="AO19" s="530">
        <v>0</v>
      </c>
      <c r="AP19" s="530">
        <v>0</v>
      </c>
      <c r="AQ19" s="530">
        <v>35000</v>
      </c>
      <c r="AR19" s="530">
        <v>10000</v>
      </c>
      <c r="AS19" s="530">
        <v>25000</v>
      </c>
      <c r="AT19" s="530">
        <v>0</v>
      </c>
      <c r="AU19" s="530">
        <v>0</v>
      </c>
      <c r="AV19" s="530">
        <v>0</v>
      </c>
      <c r="AW19" s="530">
        <v>25000</v>
      </c>
      <c r="AX19" s="530">
        <v>20000</v>
      </c>
      <c r="AY19" s="530">
        <v>70000</v>
      </c>
      <c r="AZ19" s="530">
        <v>60000</v>
      </c>
      <c r="BA19" s="530">
        <v>70000</v>
      </c>
      <c r="BB19" s="530">
        <v>40000</v>
      </c>
      <c r="BC19" s="540">
        <v>20000</v>
      </c>
      <c r="BD19" s="540"/>
      <c r="BE19" s="553">
        <v>10</v>
      </c>
      <c r="BF19" s="545">
        <v>771393.92</v>
      </c>
      <c r="BG19" s="545">
        <v>771393.92</v>
      </c>
      <c r="BH19" s="545">
        <v>0</v>
      </c>
      <c r="BI19" s="545">
        <v>0</v>
      </c>
      <c r="BJ19" s="545">
        <v>602980.6</v>
      </c>
      <c r="BK19" s="545">
        <v>200000</v>
      </c>
      <c r="BL19" s="545">
        <v>402980.6</v>
      </c>
      <c r="BM19" s="545">
        <v>1.51</v>
      </c>
      <c r="BN19" s="545">
        <v>10</v>
      </c>
      <c r="BO19" s="548"/>
      <c r="BP19" s="548"/>
      <c r="BQ19" s="548"/>
      <c r="BR19" s="530"/>
      <c r="BS19" s="530"/>
      <c r="BT19" s="515"/>
      <c r="BU19" s="515"/>
      <c r="BV19" s="564"/>
      <c r="BW19" s="415" t="str">
        <f>VLOOKUP(P19,'[1]2021年自治区专项债券项目财政部、发改委审核通过明细表'!$F:$F,1,FALSE)</f>
        <v>P20650100-0014</v>
      </c>
      <c r="BX19" s="415" t="str">
        <f>VLOOKUP(E19,'[1]2021年自治区专项债券项目财政部、发改委审核通过明细表'!$E:$E,1,FALSE)</f>
        <v>乌鲁木齐市第八人民医院建设项目</v>
      </c>
    </row>
    <row r="20" s="415" customFormat="1" ht="33" customHeight="1" spans="1:76">
      <c r="A20" s="455">
        <v>12</v>
      </c>
      <c r="B20" s="456" t="s">
        <v>203</v>
      </c>
      <c r="C20" s="457" t="s">
        <v>204</v>
      </c>
      <c r="D20" s="458">
        <v>650100</v>
      </c>
      <c r="E20" s="456" t="s">
        <v>316</v>
      </c>
      <c r="F20" s="460" t="s">
        <v>317</v>
      </c>
      <c r="G20" s="456" t="s">
        <v>318</v>
      </c>
      <c r="H20" s="456" t="s">
        <v>31</v>
      </c>
      <c r="I20" s="457" t="s">
        <v>209</v>
      </c>
      <c r="J20" s="457" t="s">
        <v>319</v>
      </c>
      <c r="K20" s="487">
        <v>2</v>
      </c>
      <c r="L20" s="469" t="s">
        <v>320</v>
      </c>
      <c r="M20" s="469" t="s">
        <v>321</v>
      </c>
      <c r="N20" s="456" t="s">
        <v>318</v>
      </c>
      <c r="O20" s="456" t="s">
        <v>305</v>
      </c>
      <c r="P20" s="457" t="s">
        <v>322</v>
      </c>
      <c r="Q20" s="456" t="s">
        <v>323</v>
      </c>
      <c r="R20" s="512">
        <v>59900.98</v>
      </c>
      <c r="S20" s="456" t="s">
        <v>213</v>
      </c>
      <c r="T20" s="456" t="s">
        <v>213</v>
      </c>
      <c r="U20" s="456" t="s">
        <v>214</v>
      </c>
      <c r="V20" s="456" t="s">
        <v>213</v>
      </c>
      <c r="W20" s="456" t="s">
        <v>213</v>
      </c>
      <c r="X20" s="456" t="s">
        <v>213</v>
      </c>
      <c r="Y20" s="456" t="s">
        <v>213</v>
      </c>
      <c r="Z20" s="456" t="s">
        <v>213</v>
      </c>
      <c r="AA20" s="456" t="s">
        <v>213</v>
      </c>
      <c r="AB20" s="512">
        <v>14900.98</v>
      </c>
      <c r="AC20" s="512">
        <v>0</v>
      </c>
      <c r="AD20" s="458" t="s">
        <v>213</v>
      </c>
      <c r="AE20" s="458" t="s">
        <v>213</v>
      </c>
      <c r="AF20" s="456" t="s">
        <v>324</v>
      </c>
      <c r="AG20" s="456" t="s">
        <v>235</v>
      </c>
      <c r="AH20" s="456" t="s">
        <v>214</v>
      </c>
      <c r="AI20" s="456"/>
      <c r="AJ20" s="456" t="s">
        <v>260</v>
      </c>
      <c r="AK20" s="528">
        <v>59900.98</v>
      </c>
      <c r="AL20" s="528">
        <v>4000</v>
      </c>
      <c r="AM20" s="528">
        <v>41000</v>
      </c>
      <c r="AN20" s="528">
        <v>14900.98</v>
      </c>
      <c r="AO20" s="528">
        <v>0</v>
      </c>
      <c r="AP20" s="528">
        <v>0</v>
      </c>
      <c r="AQ20" s="528">
        <v>34000</v>
      </c>
      <c r="AR20" s="528">
        <v>4000</v>
      </c>
      <c r="AS20" s="528">
        <v>30000</v>
      </c>
      <c r="AT20" s="528">
        <v>0</v>
      </c>
      <c r="AU20" s="528"/>
      <c r="AV20" s="528"/>
      <c r="AW20" s="528">
        <v>25900.98</v>
      </c>
      <c r="AX20" s="528">
        <v>11000</v>
      </c>
      <c r="AY20" s="528"/>
      <c r="AZ20" s="528">
        <v>0</v>
      </c>
      <c r="BA20" s="528"/>
      <c r="BB20" s="528">
        <v>0</v>
      </c>
      <c r="BC20" s="537">
        <v>8000</v>
      </c>
      <c r="BD20" s="537">
        <v>0</v>
      </c>
      <c r="BE20" s="551">
        <v>10</v>
      </c>
      <c r="BF20" s="545">
        <v>2117532.68</v>
      </c>
      <c r="BG20" s="545">
        <v>2117532.68</v>
      </c>
      <c r="BH20" s="545">
        <v>0</v>
      </c>
      <c r="BI20" s="545">
        <v>0</v>
      </c>
      <c r="BJ20" s="545">
        <v>1477103.21</v>
      </c>
      <c r="BK20" s="545">
        <v>0</v>
      </c>
      <c r="BL20" s="545">
        <v>1477103.21</v>
      </c>
      <c r="BM20" s="545">
        <v>6.08</v>
      </c>
      <c r="BN20" s="545">
        <v>10</v>
      </c>
      <c r="BO20" s="545"/>
      <c r="BP20" s="545"/>
      <c r="BQ20" s="545"/>
      <c r="BR20" s="528"/>
      <c r="BS20" s="528"/>
      <c r="BT20" s="458"/>
      <c r="BU20" s="458"/>
      <c r="BV20" s="564"/>
      <c r="BW20" s="415" t="str">
        <f>VLOOKUP(P20,'[1]2021年自治区专项债券项目财政部、发改委审核通过明细表'!$F:$F,1,FALSE)</f>
        <v>P19650100-0085</v>
      </c>
      <c r="BX20" s="415" t="str">
        <f>VLOOKUP(E20,'[1]2021年自治区专项债券项目财政部、发改委审核通过明细表'!$E:$E,1,FALSE)</f>
        <v>乌鲁木齐市友谊医院门诊住院楼建设项目</v>
      </c>
    </row>
    <row r="21" s="415" customFormat="1" ht="33" customHeight="1" spans="1:76">
      <c r="A21" s="455">
        <v>13</v>
      </c>
      <c r="B21" s="456" t="s">
        <v>203</v>
      </c>
      <c r="C21" s="457" t="s">
        <v>204</v>
      </c>
      <c r="D21" s="458">
        <v>650100</v>
      </c>
      <c r="E21" s="460" t="s">
        <v>325</v>
      </c>
      <c r="F21" s="460" t="s">
        <v>326</v>
      </c>
      <c r="G21" s="456" t="s">
        <v>318</v>
      </c>
      <c r="H21" s="464" t="s">
        <v>33</v>
      </c>
      <c r="I21" s="457" t="s">
        <v>209</v>
      </c>
      <c r="J21" s="456">
        <v>2020</v>
      </c>
      <c r="K21" s="491">
        <v>1</v>
      </c>
      <c r="L21" s="469" t="s">
        <v>327</v>
      </c>
      <c r="M21" s="469" t="s">
        <v>328</v>
      </c>
      <c r="N21" s="456" t="s">
        <v>318</v>
      </c>
      <c r="O21" s="456" t="s">
        <v>305</v>
      </c>
      <c r="P21" s="468" t="s">
        <v>329</v>
      </c>
      <c r="Q21" s="456" t="s">
        <v>330</v>
      </c>
      <c r="R21" s="514">
        <v>30000</v>
      </c>
      <c r="S21" s="456" t="s">
        <v>213</v>
      </c>
      <c r="T21" s="456" t="s">
        <v>214</v>
      </c>
      <c r="U21" s="456" t="s">
        <v>214</v>
      </c>
      <c r="V21" s="456" t="s">
        <v>214</v>
      </c>
      <c r="W21" s="456" t="s">
        <v>214</v>
      </c>
      <c r="X21" s="456" t="s">
        <v>214</v>
      </c>
      <c r="Y21" s="456" t="s">
        <v>214</v>
      </c>
      <c r="Z21" s="456" t="s">
        <v>214</v>
      </c>
      <c r="AA21" s="456" t="s">
        <v>214</v>
      </c>
      <c r="AB21" s="512">
        <v>6000</v>
      </c>
      <c r="AC21" s="512">
        <v>0</v>
      </c>
      <c r="AD21" s="456" t="s">
        <v>213</v>
      </c>
      <c r="AE21" s="456" t="s">
        <v>213</v>
      </c>
      <c r="AF21" s="456" t="s">
        <v>331</v>
      </c>
      <c r="AG21" s="456" t="s">
        <v>215</v>
      </c>
      <c r="AH21" s="456" t="s">
        <v>214</v>
      </c>
      <c r="AI21" s="456" t="s">
        <v>248</v>
      </c>
      <c r="AJ21" s="456" t="s">
        <v>260</v>
      </c>
      <c r="AK21" s="528">
        <v>30000</v>
      </c>
      <c r="AL21" s="532">
        <v>0</v>
      </c>
      <c r="AM21" s="532">
        <v>24000</v>
      </c>
      <c r="AN21" s="532">
        <v>6000</v>
      </c>
      <c r="AO21" s="532">
        <v>0</v>
      </c>
      <c r="AP21" s="532">
        <v>0</v>
      </c>
      <c r="AQ21" s="532">
        <v>0</v>
      </c>
      <c r="AR21" s="532">
        <v>0</v>
      </c>
      <c r="AS21" s="532">
        <v>0</v>
      </c>
      <c r="AT21" s="532">
        <v>0</v>
      </c>
      <c r="AU21" s="532">
        <v>0</v>
      </c>
      <c r="AV21" s="532">
        <v>0</v>
      </c>
      <c r="AW21" s="532">
        <v>30000</v>
      </c>
      <c r="AX21" s="532">
        <v>24000</v>
      </c>
      <c r="AY21" s="532">
        <v>0</v>
      </c>
      <c r="AZ21" s="532">
        <v>0</v>
      </c>
      <c r="BA21" s="532">
        <v>0</v>
      </c>
      <c r="BB21" s="532">
        <v>0</v>
      </c>
      <c r="BC21" s="539">
        <v>10000</v>
      </c>
      <c r="BD21" s="539">
        <v>0</v>
      </c>
      <c r="BE21" s="549">
        <v>10</v>
      </c>
      <c r="BF21" s="545">
        <v>2117532.68</v>
      </c>
      <c r="BG21" s="545">
        <v>2117532.68</v>
      </c>
      <c r="BH21" s="545">
        <v>0</v>
      </c>
      <c r="BI21" s="545">
        <v>0</v>
      </c>
      <c r="BJ21" s="545">
        <v>1477103.21</v>
      </c>
      <c r="BK21" s="545">
        <v>0</v>
      </c>
      <c r="BL21" s="545">
        <v>1477103.21</v>
      </c>
      <c r="BM21" s="550">
        <v>6.08</v>
      </c>
      <c r="BN21" s="550">
        <v>10</v>
      </c>
      <c r="BO21" s="550">
        <v>0</v>
      </c>
      <c r="BP21" s="550">
        <v>0</v>
      </c>
      <c r="BQ21" s="550">
        <v>0</v>
      </c>
      <c r="BR21" s="532">
        <v>0</v>
      </c>
      <c r="BS21" s="528">
        <v>0</v>
      </c>
      <c r="BT21" s="456" t="s">
        <v>249</v>
      </c>
      <c r="BU21" s="458"/>
      <c r="BV21" s="564"/>
      <c r="BW21" s="415" t="str">
        <f>VLOOKUP(P21,'[1]2021年自治区专项债券项目财政部、发改委审核通过明细表'!$F:$F,1,FALSE)</f>
        <v>P20650100-0032</v>
      </c>
      <c r="BX21" s="415" t="str">
        <f>VLOOKUP(E21,'[1]2021年自治区专项债券项目财政部、发改委审核通过明细表'!$E:$E,1,FALSE)</f>
        <v>乌鲁木齐市友谊医院门诊住院楼暨全科医生临床培养基地设备设施购置项目</v>
      </c>
    </row>
    <row r="22" s="415" customFormat="1" ht="33" customHeight="1" spans="1:76">
      <c r="A22" s="455">
        <v>14</v>
      </c>
      <c r="B22" s="456" t="s">
        <v>203</v>
      </c>
      <c r="C22" s="457" t="s">
        <v>204</v>
      </c>
      <c r="D22" s="458">
        <v>650100</v>
      </c>
      <c r="E22" s="459" t="s">
        <v>332</v>
      </c>
      <c r="F22" s="457" t="s">
        <v>333</v>
      </c>
      <c r="G22" s="457" t="s">
        <v>334</v>
      </c>
      <c r="H22" s="457" t="s">
        <v>33</v>
      </c>
      <c r="I22" s="457" t="s">
        <v>209</v>
      </c>
      <c r="J22" s="456">
        <v>2016</v>
      </c>
      <c r="K22" s="487">
        <v>4</v>
      </c>
      <c r="L22" s="469" t="s">
        <v>335</v>
      </c>
      <c r="M22" s="469" t="s">
        <v>336</v>
      </c>
      <c r="N22" s="457" t="s">
        <v>334</v>
      </c>
      <c r="O22" s="456" t="s">
        <v>337</v>
      </c>
      <c r="P22" s="457" t="s">
        <v>338</v>
      </c>
      <c r="Q22" s="456" t="s">
        <v>339</v>
      </c>
      <c r="R22" s="512">
        <v>242370</v>
      </c>
      <c r="S22" s="456" t="s">
        <v>213</v>
      </c>
      <c r="T22" s="456" t="s">
        <v>213</v>
      </c>
      <c r="U22" s="456" t="s">
        <v>214</v>
      </c>
      <c r="V22" s="456" t="s">
        <v>213</v>
      </c>
      <c r="W22" s="456" t="s">
        <v>213</v>
      </c>
      <c r="X22" s="456" t="s">
        <v>214</v>
      </c>
      <c r="Y22" s="456" t="s">
        <v>213</v>
      </c>
      <c r="Z22" s="456" t="s">
        <v>213</v>
      </c>
      <c r="AA22" s="456" t="s">
        <v>213</v>
      </c>
      <c r="AB22" s="512" t="s">
        <v>340</v>
      </c>
      <c r="AC22" s="512"/>
      <c r="AD22" s="456" t="s">
        <v>233</v>
      </c>
      <c r="AE22" s="456" t="s">
        <v>233</v>
      </c>
      <c r="AF22" s="456" t="s">
        <v>341</v>
      </c>
      <c r="AG22" s="456" t="s">
        <v>235</v>
      </c>
      <c r="AH22" s="456" t="s">
        <v>214</v>
      </c>
      <c r="AI22" s="456"/>
      <c r="AJ22" s="456" t="s">
        <v>260</v>
      </c>
      <c r="AK22" s="528">
        <v>242370</v>
      </c>
      <c r="AL22" s="528">
        <v>11000</v>
      </c>
      <c r="AM22" s="528">
        <v>183000</v>
      </c>
      <c r="AN22" s="528">
        <v>48370</v>
      </c>
      <c r="AO22" s="528">
        <v>0</v>
      </c>
      <c r="AP22" s="528">
        <v>0</v>
      </c>
      <c r="AQ22" s="528">
        <v>156000</v>
      </c>
      <c r="AR22" s="528">
        <v>11000</v>
      </c>
      <c r="AS22" s="528">
        <v>145000</v>
      </c>
      <c r="AT22" s="528">
        <v>0</v>
      </c>
      <c r="AU22" s="528">
        <v>0</v>
      </c>
      <c r="AV22" s="528">
        <v>0</v>
      </c>
      <c r="AW22" s="528">
        <v>18000</v>
      </c>
      <c r="AX22" s="528">
        <v>18000</v>
      </c>
      <c r="AY22" s="528">
        <v>20000</v>
      </c>
      <c r="AZ22" s="528">
        <v>20000</v>
      </c>
      <c r="BA22" s="528">
        <v>48370</v>
      </c>
      <c r="BB22" s="528">
        <v>0</v>
      </c>
      <c r="BC22" s="537">
        <v>18000</v>
      </c>
      <c r="BD22" s="537"/>
      <c r="BE22" s="551">
        <v>10</v>
      </c>
      <c r="BF22" s="545">
        <v>2023910.4</v>
      </c>
      <c r="BG22" s="545">
        <v>2023910.4</v>
      </c>
      <c r="BH22" s="545">
        <v>0</v>
      </c>
      <c r="BI22" s="545">
        <v>0</v>
      </c>
      <c r="BJ22" s="545">
        <v>1046987.16</v>
      </c>
      <c r="BK22" s="545"/>
      <c r="BL22" s="545">
        <v>1046987.16</v>
      </c>
      <c r="BM22" s="545">
        <v>2.32</v>
      </c>
      <c r="BN22" s="545">
        <v>10</v>
      </c>
      <c r="BO22" s="545"/>
      <c r="BP22" s="545"/>
      <c r="BQ22" s="545"/>
      <c r="BR22" s="528"/>
      <c r="BS22" s="528"/>
      <c r="BT22" s="458"/>
      <c r="BU22" s="458"/>
      <c r="BV22" s="564" t="s">
        <v>309</v>
      </c>
      <c r="BW22" s="415" t="e">
        <f>VLOOKUP(P22,'[1]2021年自治区专项债券项目财政部、发改委审核通过明细表'!$F:$F,1,FALSE)</f>
        <v>#N/A</v>
      </c>
      <c r="BX22" s="415" t="e">
        <f>VLOOKUP(E22,'[1]2021年自治区专项债券项目财政部、发改委审核通过明细表'!$E:$E,1,FALSE)</f>
        <v>#N/A</v>
      </c>
    </row>
    <row r="23" s="420" customFormat="1" ht="33" customHeight="1" spans="1:76">
      <c r="A23" s="455">
        <v>15</v>
      </c>
      <c r="B23" s="456" t="s">
        <v>203</v>
      </c>
      <c r="C23" s="457" t="s">
        <v>204</v>
      </c>
      <c r="D23" s="458">
        <v>650100</v>
      </c>
      <c r="E23" s="457" t="s">
        <v>342</v>
      </c>
      <c r="F23" s="465" t="s">
        <v>343</v>
      </c>
      <c r="G23" s="457" t="s">
        <v>334</v>
      </c>
      <c r="H23" s="457" t="s">
        <v>33</v>
      </c>
      <c r="I23" s="457" t="s">
        <v>209</v>
      </c>
      <c r="J23" s="456">
        <v>2020</v>
      </c>
      <c r="K23" s="487">
        <v>2</v>
      </c>
      <c r="L23" s="469" t="s">
        <v>344</v>
      </c>
      <c r="M23" s="469" t="s">
        <v>336</v>
      </c>
      <c r="N23" s="457" t="s">
        <v>334</v>
      </c>
      <c r="O23" s="456" t="s">
        <v>337</v>
      </c>
      <c r="P23" s="457" t="s">
        <v>345</v>
      </c>
      <c r="Q23" s="456" t="s">
        <v>346</v>
      </c>
      <c r="R23" s="512">
        <v>78000</v>
      </c>
      <c r="S23" s="456" t="s">
        <v>213</v>
      </c>
      <c r="T23" s="456" t="s">
        <v>214</v>
      </c>
      <c r="U23" s="456" t="s">
        <v>214</v>
      </c>
      <c r="V23" s="456" t="s">
        <v>213</v>
      </c>
      <c r="W23" s="456" t="s">
        <v>214</v>
      </c>
      <c r="X23" s="456" t="s">
        <v>214</v>
      </c>
      <c r="Y23" s="456" t="s">
        <v>214</v>
      </c>
      <c r="Z23" s="456" t="s">
        <v>214</v>
      </c>
      <c r="AA23" s="456" t="s">
        <v>214</v>
      </c>
      <c r="AB23" s="512"/>
      <c r="AC23" s="512"/>
      <c r="AD23" s="456" t="s">
        <v>233</v>
      </c>
      <c r="AE23" s="456" t="s">
        <v>233</v>
      </c>
      <c r="AF23" s="456" t="s">
        <v>347</v>
      </c>
      <c r="AG23" s="456" t="s">
        <v>235</v>
      </c>
      <c r="AH23" s="456" t="s">
        <v>214</v>
      </c>
      <c r="AI23" s="456"/>
      <c r="AJ23" s="456" t="s">
        <v>260</v>
      </c>
      <c r="AK23" s="528">
        <v>78000</v>
      </c>
      <c r="AL23" s="528">
        <v>0</v>
      </c>
      <c r="AM23" s="528">
        <v>62000</v>
      </c>
      <c r="AN23" s="528">
        <v>16000</v>
      </c>
      <c r="AO23" s="528">
        <v>0</v>
      </c>
      <c r="AP23" s="528">
        <v>0</v>
      </c>
      <c r="AQ23" s="528">
        <v>24000</v>
      </c>
      <c r="AR23" s="528">
        <v>0</v>
      </c>
      <c r="AS23" s="528">
        <v>19000</v>
      </c>
      <c r="AT23" s="528">
        <v>5000</v>
      </c>
      <c r="AU23" s="528">
        <v>0</v>
      </c>
      <c r="AV23" s="528">
        <v>0</v>
      </c>
      <c r="AW23" s="528">
        <v>15000</v>
      </c>
      <c r="AX23" s="528">
        <v>15000</v>
      </c>
      <c r="AY23" s="528">
        <v>5000</v>
      </c>
      <c r="AZ23" s="528">
        <v>5000</v>
      </c>
      <c r="BA23" s="528">
        <v>0</v>
      </c>
      <c r="BB23" s="528">
        <v>0</v>
      </c>
      <c r="BC23" s="537">
        <v>5000</v>
      </c>
      <c r="BD23" s="537"/>
      <c r="BE23" s="551">
        <v>10</v>
      </c>
      <c r="BF23" s="545">
        <v>2023910.4</v>
      </c>
      <c r="BG23" s="545">
        <v>2023910.4</v>
      </c>
      <c r="BH23" s="545">
        <v>0</v>
      </c>
      <c r="BI23" s="545">
        <v>0</v>
      </c>
      <c r="BJ23" s="545">
        <v>1046987.16</v>
      </c>
      <c r="BK23" s="545"/>
      <c r="BL23" s="545">
        <v>1046987.16</v>
      </c>
      <c r="BM23" s="545">
        <v>2.32</v>
      </c>
      <c r="BN23" s="545">
        <v>10</v>
      </c>
      <c r="BO23" s="545"/>
      <c r="BP23" s="545"/>
      <c r="BQ23" s="545"/>
      <c r="BR23" s="528"/>
      <c r="BS23" s="528"/>
      <c r="BT23" s="458"/>
      <c r="BU23" s="458"/>
      <c r="BV23" s="564"/>
      <c r="BW23" s="415" t="str">
        <f>VLOOKUP(P23,'[1]2021年自治区专项债券项目财政部、发改委审核通过明细表'!$F:$F,1,FALSE)</f>
        <v>P20650100-0031</v>
      </c>
      <c r="BX23" s="415" t="str">
        <f>VLOOKUP(E23,'[1]2021年自治区专项债券项目财政部、发改委审核通过明细表'!$E:$E,1,FALSE)</f>
        <v>乌鲁木齐儿童医院（城北）医疗设备购置项目</v>
      </c>
    </row>
    <row r="24" s="415" customFormat="1" ht="33" customHeight="1" spans="1:76">
      <c r="A24" s="455">
        <v>16</v>
      </c>
      <c r="B24" s="456" t="s">
        <v>203</v>
      </c>
      <c r="C24" s="457" t="s">
        <v>204</v>
      </c>
      <c r="D24" s="458">
        <v>650100</v>
      </c>
      <c r="E24" s="457" t="s">
        <v>348</v>
      </c>
      <c r="F24" s="457" t="s">
        <v>349</v>
      </c>
      <c r="G24" s="457" t="s">
        <v>350</v>
      </c>
      <c r="H24" s="457" t="s">
        <v>35</v>
      </c>
      <c r="I24" s="457" t="s">
        <v>209</v>
      </c>
      <c r="J24" s="457" t="s">
        <v>302</v>
      </c>
      <c r="K24" s="487">
        <v>2</v>
      </c>
      <c r="L24" s="488">
        <v>43525</v>
      </c>
      <c r="M24" s="488">
        <v>44531</v>
      </c>
      <c r="N24" s="457" t="s">
        <v>351</v>
      </c>
      <c r="O24" s="457" t="s">
        <v>350</v>
      </c>
      <c r="P24" s="457" t="s">
        <v>352</v>
      </c>
      <c r="Q24" s="457" t="s">
        <v>353</v>
      </c>
      <c r="R24" s="512">
        <v>1800</v>
      </c>
      <c r="S24" s="457" t="s">
        <v>213</v>
      </c>
      <c r="T24" s="457" t="s">
        <v>213</v>
      </c>
      <c r="U24" s="457" t="s">
        <v>213</v>
      </c>
      <c r="V24" s="457" t="s">
        <v>213</v>
      </c>
      <c r="W24" s="457" t="s">
        <v>213</v>
      </c>
      <c r="X24" s="457" t="s">
        <v>213</v>
      </c>
      <c r="Y24" s="457" t="s">
        <v>213</v>
      </c>
      <c r="Z24" s="457" t="s">
        <v>213</v>
      </c>
      <c r="AA24" s="457" t="s">
        <v>213</v>
      </c>
      <c r="AB24" s="512"/>
      <c r="AC24" s="512"/>
      <c r="AD24" s="457" t="s">
        <v>213</v>
      </c>
      <c r="AE24" s="457" t="s">
        <v>213</v>
      </c>
      <c r="AF24" s="457" t="s">
        <v>354</v>
      </c>
      <c r="AG24" s="457" t="s">
        <v>215</v>
      </c>
      <c r="AH24" s="457" t="s">
        <v>214</v>
      </c>
      <c r="AI24" s="457" t="s">
        <v>214</v>
      </c>
      <c r="AJ24" s="457" t="s">
        <v>260</v>
      </c>
      <c r="AK24" s="528">
        <v>1800</v>
      </c>
      <c r="AL24" s="528"/>
      <c r="AM24" s="528">
        <v>1000</v>
      </c>
      <c r="AN24" s="528">
        <v>800</v>
      </c>
      <c r="AO24" s="528"/>
      <c r="AP24" s="528"/>
      <c r="AQ24" s="528">
        <v>560</v>
      </c>
      <c r="AR24" s="528"/>
      <c r="AS24" s="528"/>
      <c r="AT24" s="528">
        <v>560</v>
      </c>
      <c r="AU24" s="528"/>
      <c r="AV24" s="528"/>
      <c r="AW24" s="528">
        <v>1240</v>
      </c>
      <c r="AX24" s="528">
        <v>1000</v>
      </c>
      <c r="AY24" s="528"/>
      <c r="AZ24" s="528"/>
      <c r="BA24" s="528"/>
      <c r="BB24" s="528"/>
      <c r="BC24" s="537">
        <v>1000</v>
      </c>
      <c r="BD24" s="537"/>
      <c r="BE24" s="551">
        <v>10</v>
      </c>
      <c r="BF24" s="545">
        <v>4713.8</v>
      </c>
      <c r="BG24" s="545">
        <v>4713.8</v>
      </c>
      <c r="BH24" s="545"/>
      <c r="BI24" s="545"/>
      <c r="BJ24" s="545">
        <v>3466.76</v>
      </c>
      <c r="BK24" s="545">
        <v>1800</v>
      </c>
      <c r="BL24" s="545">
        <v>1666.76</v>
      </c>
      <c r="BM24" s="545">
        <v>2.10140689655172</v>
      </c>
      <c r="BN24" s="545">
        <v>10</v>
      </c>
      <c r="BO24" s="545">
        <v>560</v>
      </c>
      <c r="BP24" s="545">
        <v>560</v>
      </c>
      <c r="BQ24" s="545"/>
      <c r="BR24" s="528"/>
      <c r="BS24" s="528"/>
      <c r="BT24" s="457"/>
      <c r="BU24" s="457"/>
      <c r="BV24" s="564"/>
      <c r="BW24" s="415" t="str">
        <f>VLOOKUP(P24,'[1]2021年自治区专项债券项目财政部、发改委审核通过明细表'!$F:$F,1,FALSE)</f>
        <v>P19650100-0099</v>
      </c>
      <c r="BX24" s="415" t="str">
        <f>VLOOKUP(E24,'[1]2021年自治区专项债券项目财政部、发改委审核通过明细表'!$E:$E,1,FALSE)</f>
        <v>水磨沟区河马泉片区新建幼儿园建设项目</v>
      </c>
    </row>
    <row r="25" s="421" customFormat="1" ht="33" customHeight="1" spans="1:76">
      <c r="A25" s="455">
        <v>17</v>
      </c>
      <c r="B25" s="456" t="s">
        <v>203</v>
      </c>
      <c r="C25" s="457" t="s">
        <v>204</v>
      </c>
      <c r="D25" s="458">
        <v>650100</v>
      </c>
      <c r="E25" s="458" t="s">
        <v>355</v>
      </c>
      <c r="F25" s="458" t="s">
        <v>356</v>
      </c>
      <c r="G25" s="458" t="s">
        <v>357</v>
      </c>
      <c r="H25" s="458" t="s">
        <v>41</v>
      </c>
      <c r="I25" s="457" t="s">
        <v>209</v>
      </c>
      <c r="J25" s="458">
        <v>2020</v>
      </c>
      <c r="K25" s="487">
        <v>3</v>
      </c>
      <c r="L25" s="493">
        <v>43922</v>
      </c>
      <c r="M25" s="493">
        <v>44713</v>
      </c>
      <c r="N25" s="458" t="s">
        <v>358</v>
      </c>
      <c r="O25" s="458" t="s">
        <v>357</v>
      </c>
      <c r="P25" s="458" t="s">
        <v>359</v>
      </c>
      <c r="Q25" s="458" t="s">
        <v>360</v>
      </c>
      <c r="R25" s="512">
        <v>169378</v>
      </c>
      <c r="S25" s="458" t="s">
        <v>213</v>
      </c>
      <c r="T25" s="458" t="s">
        <v>213</v>
      </c>
      <c r="U25" s="458" t="s">
        <v>213</v>
      </c>
      <c r="V25" s="458" t="s">
        <v>214</v>
      </c>
      <c r="W25" s="458" t="s">
        <v>213</v>
      </c>
      <c r="X25" s="458" t="s">
        <v>214</v>
      </c>
      <c r="Y25" s="458" t="s">
        <v>214</v>
      </c>
      <c r="Z25" s="458" t="s">
        <v>214</v>
      </c>
      <c r="AA25" s="458" t="s">
        <v>214</v>
      </c>
      <c r="AB25" s="512"/>
      <c r="AC25" s="512"/>
      <c r="AD25" s="458" t="s">
        <v>213</v>
      </c>
      <c r="AE25" s="458" t="s">
        <v>213</v>
      </c>
      <c r="AF25" s="458" t="s">
        <v>361</v>
      </c>
      <c r="AG25" s="458" t="s">
        <v>362</v>
      </c>
      <c r="AH25" s="458" t="s">
        <v>214</v>
      </c>
      <c r="AI25" s="458" t="s">
        <v>214</v>
      </c>
      <c r="AJ25" s="458" t="s">
        <v>260</v>
      </c>
      <c r="AK25" s="528">
        <v>169378</v>
      </c>
      <c r="AL25" s="528"/>
      <c r="AM25" s="528">
        <v>110000</v>
      </c>
      <c r="AN25" s="528">
        <v>59378</v>
      </c>
      <c r="AO25" s="528"/>
      <c r="AP25" s="528"/>
      <c r="AQ25" s="528">
        <v>31378</v>
      </c>
      <c r="AR25" s="528"/>
      <c r="AS25" s="528"/>
      <c r="AT25" s="528">
        <v>31378</v>
      </c>
      <c r="AU25" s="528"/>
      <c r="AV25" s="528"/>
      <c r="AW25" s="528"/>
      <c r="AX25" s="528">
        <v>40000</v>
      </c>
      <c r="AY25" s="528"/>
      <c r="AZ25" s="528">
        <v>70000</v>
      </c>
      <c r="BA25" s="528"/>
      <c r="BB25" s="528"/>
      <c r="BC25" s="537">
        <v>40000</v>
      </c>
      <c r="BD25" s="537"/>
      <c r="BE25" s="551">
        <v>20</v>
      </c>
      <c r="BF25" s="545">
        <v>447231.574164056</v>
      </c>
      <c r="BG25" s="552">
        <v>447231.574164056</v>
      </c>
      <c r="BH25" s="545"/>
      <c r="BI25" s="545"/>
      <c r="BJ25" s="545">
        <v>298283.427590866</v>
      </c>
      <c r="BK25" s="545">
        <v>169378</v>
      </c>
      <c r="BL25" s="545">
        <v>128905.427590866</v>
      </c>
      <c r="BM25" s="545">
        <v>1.52</v>
      </c>
      <c r="BN25" s="545">
        <v>20</v>
      </c>
      <c r="BO25" s="545"/>
      <c r="BP25" s="545"/>
      <c r="BQ25" s="545"/>
      <c r="BR25" s="528"/>
      <c r="BS25" s="528"/>
      <c r="BT25" s="458"/>
      <c r="BU25" s="458"/>
      <c r="BV25" s="564"/>
      <c r="BW25" s="415" t="str">
        <f>VLOOKUP(P25,'[1]2021年自治区专项债券项目财政部、发改委审核通过明细表'!$F:$F,1,FALSE)</f>
        <v>P20650100-0028</v>
      </c>
      <c r="BX25" s="415" t="str">
        <f>VLOOKUP(E25,'[1]2021年自治区专项债券项目财政部、发改委审核通过明细表'!$E:$E,1,FALSE)</f>
        <v>乌鲁木齐文化公园建设项目</v>
      </c>
    </row>
    <row r="26" s="415" customFormat="1" ht="33" customHeight="1" spans="1:76">
      <c r="A26" s="455">
        <v>18</v>
      </c>
      <c r="B26" s="456" t="s">
        <v>203</v>
      </c>
      <c r="C26" s="457" t="s">
        <v>204</v>
      </c>
      <c r="D26" s="458">
        <v>650100</v>
      </c>
      <c r="E26" s="466" t="s">
        <v>363</v>
      </c>
      <c r="F26" s="457" t="s">
        <v>364</v>
      </c>
      <c r="G26" s="466" t="s">
        <v>365</v>
      </c>
      <c r="H26" s="457" t="s">
        <v>47</v>
      </c>
      <c r="I26" s="457" t="s">
        <v>209</v>
      </c>
      <c r="J26" s="494">
        <v>2017</v>
      </c>
      <c r="K26" s="487">
        <v>7</v>
      </c>
      <c r="L26" s="495">
        <v>43709</v>
      </c>
      <c r="M26" s="495">
        <v>46357</v>
      </c>
      <c r="N26" s="460" t="s">
        <v>366</v>
      </c>
      <c r="O26" s="466" t="s">
        <v>365</v>
      </c>
      <c r="P26" s="457" t="s">
        <v>367</v>
      </c>
      <c r="Q26" s="460" t="s">
        <v>368</v>
      </c>
      <c r="R26" s="512">
        <v>497548.92</v>
      </c>
      <c r="S26" s="460" t="s">
        <v>213</v>
      </c>
      <c r="T26" s="460" t="s">
        <v>213</v>
      </c>
      <c r="U26" s="460" t="s">
        <v>213</v>
      </c>
      <c r="V26" s="460" t="s">
        <v>213</v>
      </c>
      <c r="W26" s="460" t="s">
        <v>213</v>
      </c>
      <c r="X26" s="460" t="s">
        <v>213</v>
      </c>
      <c r="Y26" s="460" t="s">
        <v>213</v>
      </c>
      <c r="Z26" s="460" t="s">
        <v>213</v>
      </c>
      <c r="AA26" s="460" t="s">
        <v>213</v>
      </c>
      <c r="AB26" s="512">
        <v>149548.92</v>
      </c>
      <c r="AC26" s="512">
        <v>5000</v>
      </c>
      <c r="AD26" s="458" t="s">
        <v>213</v>
      </c>
      <c r="AE26" s="458" t="s">
        <v>213</v>
      </c>
      <c r="AF26" s="460" t="s">
        <v>369</v>
      </c>
      <c r="AG26" s="460" t="s">
        <v>362</v>
      </c>
      <c r="AH26" s="460" t="s">
        <v>214</v>
      </c>
      <c r="AI26" s="458"/>
      <c r="AJ26" s="458" t="s">
        <v>260</v>
      </c>
      <c r="AK26" s="528">
        <v>497548.92</v>
      </c>
      <c r="AL26" s="528">
        <v>5000</v>
      </c>
      <c r="AM26" s="528">
        <v>348000</v>
      </c>
      <c r="AN26" s="528">
        <v>0</v>
      </c>
      <c r="AO26" s="528">
        <v>0</v>
      </c>
      <c r="AP26" s="528">
        <v>144548.92</v>
      </c>
      <c r="AQ26" s="528">
        <v>105000</v>
      </c>
      <c r="AR26" s="528">
        <v>5000</v>
      </c>
      <c r="AS26" s="528">
        <v>100000</v>
      </c>
      <c r="AT26" s="528">
        <v>0</v>
      </c>
      <c r="AU26" s="528">
        <v>0</v>
      </c>
      <c r="AV26" s="528">
        <v>0</v>
      </c>
      <c r="AW26" s="528">
        <v>65000</v>
      </c>
      <c r="AX26" s="528">
        <v>50000</v>
      </c>
      <c r="AY26" s="528">
        <v>120000</v>
      </c>
      <c r="AZ26" s="528">
        <v>100000</v>
      </c>
      <c r="BA26" s="528">
        <v>207548.92</v>
      </c>
      <c r="BB26" s="528">
        <v>98000</v>
      </c>
      <c r="BC26" s="537">
        <v>20000</v>
      </c>
      <c r="BD26" s="537">
        <v>0</v>
      </c>
      <c r="BE26" s="551">
        <v>10</v>
      </c>
      <c r="BF26" s="545">
        <v>2018998</v>
      </c>
      <c r="BG26" s="545">
        <v>2018998</v>
      </c>
      <c r="BH26" s="545">
        <v>0</v>
      </c>
      <c r="BI26" s="545">
        <v>0</v>
      </c>
      <c r="BJ26" s="545">
        <v>1704171.39</v>
      </c>
      <c r="BK26" s="545">
        <v>497548.92</v>
      </c>
      <c r="BL26" s="545">
        <v>1206622.47</v>
      </c>
      <c r="BM26" s="545">
        <v>1.54</v>
      </c>
      <c r="BN26" s="545">
        <v>10</v>
      </c>
      <c r="BO26" s="545">
        <v>105000</v>
      </c>
      <c r="BP26" s="545">
        <v>105000</v>
      </c>
      <c r="BQ26" s="545"/>
      <c r="BR26" s="528"/>
      <c r="BS26" s="528"/>
      <c r="BT26" s="458"/>
      <c r="BU26" s="458"/>
      <c r="BV26" s="564"/>
      <c r="BW26" s="415" t="str">
        <f>VLOOKUP(P26,'[1]2021年自治区专项债券项目财政部、发改委审核通过明细表'!$F:$F,1,FALSE)</f>
        <v>P19650100-0043</v>
      </c>
      <c r="BX26" s="415" t="str">
        <f>VLOOKUP(E26,'[1]2021年自治区专项债券项目财政部、发改委审核通过明细表'!$E:$E,1,FALSE)</f>
        <v>乌鲁木齐市甘泉堡新水源地第二净水厂暨主城区扬水应急保障工程</v>
      </c>
    </row>
    <row r="27" s="417" customFormat="1" ht="33" customHeight="1" spans="1:76">
      <c r="A27" s="455">
        <v>19</v>
      </c>
      <c r="B27" s="456" t="s">
        <v>203</v>
      </c>
      <c r="C27" s="457" t="s">
        <v>204</v>
      </c>
      <c r="D27" s="458">
        <v>650100</v>
      </c>
      <c r="E27" s="456" t="s">
        <v>370</v>
      </c>
      <c r="F27" s="457" t="s">
        <v>371</v>
      </c>
      <c r="G27" s="457" t="s">
        <v>365</v>
      </c>
      <c r="H27" s="457" t="s">
        <v>47</v>
      </c>
      <c r="I27" s="457" t="s">
        <v>209</v>
      </c>
      <c r="J27" s="496">
        <v>2017</v>
      </c>
      <c r="K27" s="489">
        <v>4</v>
      </c>
      <c r="L27" s="497">
        <v>43922</v>
      </c>
      <c r="M27" s="497">
        <v>44896</v>
      </c>
      <c r="N27" s="460" t="s">
        <v>366</v>
      </c>
      <c r="O27" s="460" t="s">
        <v>365</v>
      </c>
      <c r="P27" s="460" t="s">
        <v>372</v>
      </c>
      <c r="Q27" s="460" t="s">
        <v>373</v>
      </c>
      <c r="R27" s="513">
        <v>156662.25</v>
      </c>
      <c r="S27" s="460" t="s">
        <v>213</v>
      </c>
      <c r="T27" s="460" t="s">
        <v>213</v>
      </c>
      <c r="U27" s="460" t="s">
        <v>213</v>
      </c>
      <c r="V27" s="460" t="s">
        <v>213</v>
      </c>
      <c r="W27" s="460" t="s">
        <v>213</v>
      </c>
      <c r="X27" s="460" t="s">
        <v>213</v>
      </c>
      <c r="Y27" s="460" t="s">
        <v>213</v>
      </c>
      <c r="Z27" s="460" t="s">
        <v>213</v>
      </c>
      <c r="AA27" s="460" t="s">
        <v>213</v>
      </c>
      <c r="AB27" s="512">
        <v>48662.25</v>
      </c>
      <c r="AC27" s="512">
        <v>119</v>
      </c>
      <c r="AD27" s="463" t="s">
        <v>213</v>
      </c>
      <c r="AE27" s="460" t="s">
        <v>213</v>
      </c>
      <c r="AF27" s="460" t="s">
        <v>374</v>
      </c>
      <c r="AG27" s="460" t="s">
        <v>215</v>
      </c>
      <c r="AH27" s="460" t="s">
        <v>214</v>
      </c>
      <c r="AI27" s="460"/>
      <c r="AJ27" s="460" t="s">
        <v>260</v>
      </c>
      <c r="AK27" s="528">
        <v>156662.25</v>
      </c>
      <c r="AL27" s="528">
        <v>119</v>
      </c>
      <c r="AM27" s="528">
        <v>108000</v>
      </c>
      <c r="AN27" s="528">
        <v>0</v>
      </c>
      <c r="AO27" s="528">
        <v>0</v>
      </c>
      <c r="AP27" s="528">
        <v>48543.25</v>
      </c>
      <c r="AQ27" s="528">
        <v>76119</v>
      </c>
      <c r="AR27" s="528">
        <v>119</v>
      </c>
      <c r="AS27" s="528">
        <v>76000</v>
      </c>
      <c r="AT27" s="528">
        <v>0</v>
      </c>
      <c r="AU27" s="528">
        <v>0</v>
      </c>
      <c r="AV27" s="528">
        <v>0</v>
      </c>
      <c r="AW27" s="528">
        <v>40000</v>
      </c>
      <c r="AX27" s="528">
        <v>30000</v>
      </c>
      <c r="AY27" s="528">
        <v>40543.25</v>
      </c>
      <c r="AZ27" s="528">
        <v>2000</v>
      </c>
      <c r="BA27" s="528"/>
      <c r="BB27" s="528"/>
      <c r="BC27" s="537">
        <v>15000</v>
      </c>
      <c r="BD27" s="537"/>
      <c r="BE27" s="551">
        <v>10</v>
      </c>
      <c r="BF27" s="545">
        <v>602576.15</v>
      </c>
      <c r="BG27" s="545">
        <v>602576.15</v>
      </c>
      <c r="BH27" s="545">
        <v>0</v>
      </c>
      <c r="BI27" s="545">
        <v>0</v>
      </c>
      <c r="BJ27" s="545">
        <v>451572.82</v>
      </c>
      <c r="BK27" s="545">
        <v>156662.25</v>
      </c>
      <c r="BL27" s="545">
        <v>294910.57</v>
      </c>
      <c r="BM27" s="545">
        <v>1.5</v>
      </c>
      <c r="BN27" s="545">
        <v>10</v>
      </c>
      <c r="BO27" s="545">
        <v>76119</v>
      </c>
      <c r="BP27" s="545">
        <v>76119</v>
      </c>
      <c r="BQ27" s="545"/>
      <c r="BR27" s="528"/>
      <c r="BS27" s="528"/>
      <c r="BT27" s="458"/>
      <c r="BU27" s="458"/>
      <c r="BV27" s="564"/>
      <c r="BW27" s="415" t="str">
        <f>VLOOKUP(P27,'[1]2021年自治区专项债券项目财政部、发改委审核通过明细表'!$F:$F,1,FALSE)</f>
        <v>P19650100-0047</v>
      </c>
      <c r="BX27" s="415" t="str">
        <f>VLOOKUP(E27,'[1]2021年自治区专项债券项目财政部、发改委审核通过明细表'!$E:$E,1,FALSE)</f>
        <v>乌鲁木齐楼庄子供水工程</v>
      </c>
    </row>
    <row r="28" s="416" customFormat="1" ht="33" customHeight="1" spans="1:76">
      <c r="A28" s="455">
        <v>20</v>
      </c>
      <c r="B28" s="456" t="s">
        <v>203</v>
      </c>
      <c r="C28" s="457" t="s">
        <v>204</v>
      </c>
      <c r="D28" s="458">
        <v>650100</v>
      </c>
      <c r="E28" s="456" t="s">
        <v>375</v>
      </c>
      <c r="F28" s="456" t="s">
        <v>376</v>
      </c>
      <c r="G28" s="456" t="s">
        <v>377</v>
      </c>
      <c r="H28" s="467" t="s">
        <v>45</v>
      </c>
      <c r="I28" s="456" t="s">
        <v>241</v>
      </c>
      <c r="J28" s="456">
        <v>2020</v>
      </c>
      <c r="K28" s="487">
        <v>2</v>
      </c>
      <c r="L28" s="488">
        <v>44348</v>
      </c>
      <c r="M28" s="488">
        <v>44896</v>
      </c>
      <c r="N28" s="456" t="s">
        <v>378</v>
      </c>
      <c r="O28" s="456" t="s">
        <v>377</v>
      </c>
      <c r="P28" s="456" t="s">
        <v>379</v>
      </c>
      <c r="Q28" s="456" t="s">
        <v>380</v>
      </c>
      <c r="R28" s="512">
        <v>8000</v>
      </c>
      <c r="S28" s="456" t="s">
        <v>213</v>
      </c>
      <c r="T28" s="456" t="s">
        <v>214</v>
      </c>
      <c r="U28" s="456" t="s">
        <v>214</v>
      </c>
      <c r="V28" s="456" t="s">
        <v>214</v>
      </c>
      <c r="W28" s="456" t="s">
        <v>213</v>
      </c>
      <c r="X28" s="456" t="s">
        <v>213</v>
      </c>
      <c r="Y28" s="456" t="s">
        <v>214</v>
      </c>
      <c r="Z28" s="456" t="s">
        <v>214</v>
      </c>
      <c r="AA28" s="456" t="s">
        <v>214</v>
      </c>
      <c r="AB28" s="512">
        <v>3000</v>
      </c>
      <c r="AC28" s="512"/>
      <c r="AD28" s="457" t="s">
        <v>213</v>
      </c>
      <c r="AE28" s="456" t="s">
        <v>213</v>
      </c>
      <c r="AF28" s="456" t="s">
        <v>381</v>
      </c>
      <c r="AG28" s="456" t="s">
        <v>362</v>
      </c>
      <c r="AH28" s="456" t="s">
        <v>213</v>
      </c>
      <c r="AI28" s="456" t="s">
        <v>382</v>
      </c>
      <c r="AJ28" s="456" t="s">
        <v>260</v>
      </c>
      <c r="AK28" s="528">
        <v>8000</v>
      </c>
      <c r="AL28" s="528"/>
      <c r="AM28" s="528">
        <v>5000</v>
      </c>
      <c r="AN28" s="528">
        <v>3000</v>
      </c>
      <c r="AO28" s="528"/>
      <c r="AP28" s="528"/>
      <c r="AQ28" s="528"/>
      <c r="AR28" s="528"/>
      <c r="AS28" s="528"/>
      <c r="AT28" s="528"/>
      <c r="AU28" s="528"/>
      <c r="AV28" s="528"/>
      <c r="AW28" s="528">
        <v>4000</v>
      </c>
      <c r="AX28" s="528">
        <v>3000</v>
      </c>
      <c r="AY28" s="528">
        <v>4000</v>
      </c>
      <c r="AZ28" s="528">
        <v>2000</v>
      </c>
      <c r="BA28" s="528"/>
      <c r="BB28" s="528"/>
      <c r="BC28" s="537">
        <v>3000</v>
      </c>
      <c r="BD28" s="537"/>
      <c r="BE28" s="551">
        <v>15</v>
      </c>
      <c r="BF28" s="545">
        <v>23922.19</v>
      </c>
      <c r="BG28" s="545">
        <v>23922.19</v>
      </c>
      <c r="BH28" s="545"/>
      <c r="BI28" s="545"/>
      <c r="BJ28" s="545">
        <v>18263.56</v>
      </c>
      <c r="BK28" s="545">
        <v>8000</v>
      </c>
      <c r="BL28" s="545">
        <v>10263.56</v>
      </c>
      <c r="BM28" s="545">
        <v>1.63</v>
      </c>
      <c r="BN28" s="545">
        <v>15</v>
      </c>
      <c r="BO28" s="545"/>
      <c r="BP28" s="545"/>
      <c r="BQ28" s="545"/>
      <c r="BR28" s="528"/>
      <c r="BS28" s="528"/>
      <c r="BT28" s="458"/>
      <c r="BU28" s="458"/>
      <c r="BV28" s="564"/>
      <c r="BW28" s="415" t="str">
        <f>VLOOKUP(P28,'[1]2021年自治区专项债券项目财政部、发改委审核通过明细表'!$F:$F,1,FALSE)</f>
        <v>P20650100-0036</v>
      </c>
      <c r="BX28" s="415" t="str">
        <f>VLOOKUP(E28,'[1]2021年自治区专项债券项目财政部、发改委审核通过明细表'!$E:$E,1,FALSE)</f>
        <v>中欧班列乌鲁木齐集结中心多式联运集货区项目一期</v>
      </c>
    </row>
    <row r="29" s="416" customFormat="1" ht="33" customHeight="1" spans="1:76">
      <c r="A29" s="455">
        <v>21</v>
      </c>
      <c r="B29" s="456" t="s">
        <v>203</v>
      </c>
      <c r="C29" s="457" t="s">
        <v>204</v>
      </c>
      <c r="D29" s="458">
        <v>650100</v>
      </c>
      <c r="E29" s="456" t="s">
        <v>383</v>
      </c>
      <c r="F29" s="456" t="s">
        <v>384</v>
      </c>
      <c r="G29" s="456" t="s">
        <v>377</v>
      </c>
      <c r="H29" s="456" t="s">
        <v>45</v>
      </c>
      <c r="I29" s="456" t="s">
        <v>241</v>
      </c>
      <c r="J29" s="456">
        <v>2020</v>
      </c>
      <c r="K29" s="487">
        <v>2</v>
      </c>
      <c r="L29" s="488">
        <v>44409</v>
      </c>
      <c r="M29" s="488">
        <v>44896</v>
      </c>
      <c r="N29" s="456" t="s">
        <v>385</v>
      </c>
      <c r="O29" s="456" t="s">
        <v>377</v>
      </c>
      <c r="P29" s="456" t="s">
        <v>386</v>
      </c>
      <c r="Q29" s="458" t="s">
        <v>387</v>
      </c>
      <c r="R29" s="512">
        <v>53339</v>
      </c>
      <c r="S29" s="456" t="s">
        <v>213</v>
      </c>
      <c r="T29" s="456" t="s">
        <v>214</v>
      </c>
      <c r="U29" s="456" t="s">
        <v>214</v>
      </c>
      <c r="V29" s="456" t="s">
        <v>214</v>
      </c>
      <c r="W29" s="456" t="s">
        <v>213</v>
      </c>
      <c r="X29" s="456" t="s">
        <v>214</v>
      </c>
      <c r="Y29" s="456" t="s">
        <v>214</v>
      </c>
      <c r="Z29" s="456" t="s">
        <v>214</v>
      </c>
      <c r="AA29" s="456" t="s">
        <v>214</v>
      </c>
      <c r="AB29" s="512">
        <v>18339</v>
      </c>
      <c r="AC29" s="512"/>
      <c r="AD29" s="457" t="s">
        <v>213</v>
      </c>
      <c r="AE29" s="456" t="s">
        <v>213</v>
      </c>
      <c r="AF29" s="456" t="s">
        <v>388</v>
      </c>
      <c r="AG29" s="456" t="s">
        <v>362</v>
      </c>
      <c r="AH29" s="456" t="s">
        <v>213</v>
      </c>
      <c r="AI29" s="456" t="s">
        <v>382</v>
      </c>
      <c r="AJ29" s="456" t="s">
        <v>236</v>
      </c>
      <c r="AK29" s="528">
        <v>53339</v>
      </c>
      <c r="AL29" s="528"/>
      <c r="AM29" s="528">
        <v>35000</v>
      </c>
      <c r="AN29" s="528">
        <v>18339</v>
      </c>
      <c r="AO29" s="528"/>
      <c r="AP29" s="528"/>
      <c r="AQ29" s="528"/>
      <c r="AR29" s="528"/>
      <c r="AS29" s="528"/>
      <c r="AT29" s="528"/>
      <c r="AU29" s="528"/>
      <c r="AV29" s="528"/>
      <c r="AW29" s="528">
        <v>11000</v>
      </c>
      <c r="AX29" s="528">
        <v>10000</v>
      </c>
      <c r="AY29" s="528">
        <v>42339</v>
      </c>
      <c r="AZ29" s="528">
        <v>25000</v>
      </c>
      <c r="BA29" s="528"/>
      <c r="BB29" s="528"/>
      <c r="BC29" s="537">
        <v>10000</v>
      </c>
      <c r="BD29" s="537"/>
      <c r="BE29" s="551">
        <v>20</v>
      </c>
      <c r="BF29" s="545">
        <v>156037.22</v>
      </c>
      <c r="BG29" s="554">
        <v>156037.22</v>
      </c>
      <c r="BH29" s="554"/>
      <c r="BI29" s="554"/>
      <c r="BJ29" s="545">
        <v>62753.31</v>
      </c>
      <c r="BK29" s="554">
        <v>53339</v>
      </c>
      <c r="BL29" s="554">
        <v>9414.31</v>
      </c>
      <c r="BM29" s="545">
        <v>1.78</v>
      </c>
      <c r="BN29" s="545">
        <v>20</v>
      </c>
      <c r="BO29" s="545"/>
      <c r="BP29" s="545"/>
      <c r="BQ29" s="545"/>
      <c r="BR29" s="528"/>
      <c r="BS29" s="528"/>
      <c r="BT29" s="458"/>
      <c r="BU29" s="458"/>
      <c r="BV29" s="564"/>
      <c r="BW29" s="415" t="str">
        <f>VLOOKUP(P29,'[1]2021年自治区专项债券项目财政部、发改委审核通过明细表'!$F:$F,1,FALSE)</f>
        <v>P20650100-0037</v>
      </c>
      <c r="BX29" s="415" t="str">
        <f>VLOOKUP(E29,'[1]2021年自治区专项债券项目财政部、发改委审核通过明细表'!$E:$E,1,FALSE)</f>
        <v>中欧班列乌鲁木齐集结中心冷链物流项目</v>
      </c>
    </row>
    <row r="30" s="415" customFormat="1" ht="33" customHeight="1" spans="1:76">
      <c r="A30" s="455">
        <v>22</v>
      </c>
      <c r="B30" s="456" t="s">
        <v>203</v>
      </c>
      <c r="C30" s="457" t="s">
        <v>204</v>
      </c>
      <c r="D30" s="458">
        <v>650100</v>
      </c>
      <c r="E30" s="459" t="s">
        <v>389</v>
      </c>
      <c r="F30" s="457" t="s">
        <v>390</v>
      </c>
      <c r="G30" s="457" t="s">
        <v>391</v>
      </c>
      <c r="H30" s="457"/>
      <c r="I30" s="457" t="s">
        <v>209</v>
      </c>
      <c r="J30" s="498">
        <v>2020</v>
      </c>
      <c r="K30" s="487">
        <v>3</v>
      </c>
      <c r="L30" s="499">
        <v>43983</v>
      </c>
      <c r="M30" s="499">
        <v>44866</v>
      </c>
      <c r="N30" s="457" t="s">
        <v>392</v>
      </c>
      <c r="O30" s="457" t="s">
        <v>391</v>
      </c>
      <c r="P30" s="457" t="s">
        <v>393</v>
      </c>
      <c r="Q30" s="457" t="s">
        <v>394</v>
      </c>
      <c r="R30" s="512">
        <v>37000</v>
      </c>
      <c r="S30" s="458" t="s">
        <v>213</v>
      </c>
      <c r="T30" s="458" t="s">
        <v>213</v>
      </c>
      <c r="U30" s="458" t="s">
        <v>214</v>
      </c>
      <c r="V30" s="458" t="s">
        <v>213</v>
      </c>
      <c r="W30" s="458" t="s">
        <v>213</v>
      </c>
      <c r="X30" s="458" t="s">
        <v>213</v>
      </c>
      <c r="Y30" s="458" t="s">
        <v>214</v>
      </c>
      <c r="Z30" s="458" t="s">
        <v>213</v>
      </c>
      <c r="AA30" s="458" t="s">
        <v>214</v>
      </c>
      <c r="AB30" s="512"/>
      <c r="AC30" s="512"/>
      <c r="AD30" s="458" t="s">
        <v>213</v>
      </c>
      <c r="AE30" s="458" t="s">
        <v>213</v>
      </c>
      <c r="AF30" s="458" t="s">
        <v>395</v>
      </c>
      <c r="AG30" s="458" t="s">
        <v>396</v>
      </c>
      <c r="AH30" s="458" t="s">
        <v>213</v>
      </c>
      <c r="AI30" s="458"/>
      <c r="AJ30" s="458" t="s">
        <v>236</v>
      </c>
      <c r="AK30" s="528">
        <v>37000</v>
      </c>
      <c r="AL30" s="528"/>
      <c r="AM30" s="528">
        <v>29000</v>
      </c>
      <c r="AN30" s="528">
        <v>8000</v>
      </c>
      <c r="AO30" s="528"/>
      <c r="AP30" s="528">
        <v>0</v>
      </c>
      <c r="AQ30" s="528">
        <v>0</v>
      </c>
      <c r="AR30" s="528">
        <v>0</v>
      </c>
      <c r="AS30" s="528">
        <v>0</v>
      </c>
      <c r="AT30" s="528">
        <v>0</v>
      </c>
      <c r="AU30" s="528">
        <v>0</v>
      </c>
      <c r="AV30" s="528">
        <v>0</v>
      </c>
      <c r="AW30" s="528">
        <v>12000</v>
      </c>
      <c r="AX30" s="528">
        <v>12000</v>
      </c>
      <c r="AY30" s="528">
        <v>25000</v>
      </c>
      <c r="AZ30" s="528">
        <v>17000</v>
      </c>
      <c r="BA30" s="528"/>
      <c r="BB30" s="528">
        <v>0</v>
      </c>
      <c r="BC30" s="537">
        <v>12000</v>
      </c>
      <c r="BD30" s="537">
        <v>0</v>
      </c>
      <c r="BE30" s="551">
        <v>15</v>
      </c>
      <c r="BF30" s="545">
        <v>141522.94</v>
      </c>
      <c r="BG30" s="545">
        <v>141522.94</v>
      </c>
      <c r="BH30" s="545"/>
      <c r="BI30" s="545"/>
      <c r="BJ30" s="545">
        <v>81487.88</v>
      </c>
      <c r="BK30" s="545">
        <v>32037.18</v>
      </c>
      <c r="BL30" s="545">
        <v>49450.7</v>
      </c>
      <c r="BM30" s="545">
        <v>1.74</v>
      </c>
      <c r="BN30" s="545">
        <v>15</v>
      </c>
      <c r="BO30" s="545"/>
      <c r="BP30" s="545"/>
      <c r="BQ30" s="545"/>
      <c r="BR30" s="528"/>
      <c r="BS30" s="528"/>
      <c r="BT30" s="458"/>
      <c r="BU30" s="458"/>
      <c r="BV30" s="564" t="s">
        <v>309</v>
      </c>
      <c r="BW30" s="415" t="e">
        <f>VLOOKUP(P30,'[1]2021年自治区专项债券项目财政部、发改委审核通过明细表'!$F:$F,1,FALSE)</f>
        <v>#N/A</v>
      </c>
      <c r="BX30" s="415" t="e">
        <f>VLOOKUP(E30,'[1]2021年自治区专项债券项目财政部、发改委审核通过明细表'!$E:$E,1,FALSE)</f>
        <v>#N/A</v>
      </c>
    </row>
    <row r="31" s="422" customFormat="1" ht="33" customHeight="1" spans="1:76">
      <c r="A31" s="455">
        <v>23</v>
      </c>
      <c r="B31" s="456" t="s">
        <v>203</v>
      </c>
      <c r="C31" s="457" t="s">
        <v>397</v>
      </c>
      <c r="D31" s="458">
        <v>650102</v>
      </c>
      <c r="E31" s="460" t="s">
        <v>398</v>
      </c>
      <c r="F31" s="457" t="s">
        <v>399</v>
      </c>
      <c r="G31" s="457" t="s">
        <v>400</v>
      </c>
      <c r="H31" s="457" t="s">
        <v>15</v>
      </c>
      <c r="I31" s="457" t="s">
        <v>209</v>
      </c>
      <c r="J31" s="457" t="s">
        <v>291</v>
      </c>
      <c r="K31" s="487">
        <v>1</v>
      </c>
      <c r="L31" s="500" t="s">
        <v>401</v>
      </c>
      <c r="M31" s="500" t="s">
        <v>304</v>
      </c>
      <c r="N31" s="457" t="s">
        <v>402</v>
      </c>
      <c r="O31" s="457" t="s">
        <v>400</v>
      </c>
      <c r="P31" s="457" t="s">
        <v>403</v>
      </c>
      <c r="Q31" s="456" t="s">
        <v>404</v>
      </c>
      <c r="R31" s="512">
        <v>7000</v>
      </c>
      <c r="S31" s="458" t="s">
        <v>213</v>
      </c>
      <c r="T31" s="458" t="s">
        <v>213</v>
      </c>
      <c r="U31" s="516" t="s">
        <v>213</v>
      </c>
      <c r="V31" s="458" t="s">
        <v>213</v>
      </c>
      <c r="W31" s="458" t="s">
        <v>213</v>
      </c>
      <c r="X31" s="458" t="s">
        <v>213</v>
      </c>
      <c r="Y31" s="458" t="s">
        <v>213</v>
      </c>
      <c r="Z31" s="458" t="s">
        <v>214</v>
      </c>
      <c r="AA31" s="458" t="s">
        <v>214</v>
      </c>
      <c r="AB31" s="512">
        <v>2000</v>
      </c>
      <c r="AC31" s="512">
        <v>0</v>
      </c>
      <c r="AD31" s="456" t="s">
        <v>213</v>
      </c>
      <c r="AE31" s="456" t="s">
        <v>213</v>
      </c>
      <c r="AF31" s="458" t="s">
        <v>405</v>
      </c>
      <c r="AG31" s="456" t="s">
        <v>406</v>
      </c>
      <c r="AH31" s="458" t="s">
        <v>214</v>
      </c>
      <c r="AI31" s="458" t="s">
        <v>214</v>
      </c>
      <c r="AJ31" s="458" t="s">
        <v>260</v>
      </c>
      <c r="AK31" s="528">
        <v>7000</v>
      </c>
      <c r="AL31" s="528">
        <v>0</v>
      </c>
      <c r="AM31" s="528">
        <v>2000</v>
      </c>
      <c r="AN31" s="528">
        <v>1000</v>
      </c>
      <c r="AO31" s="528">
        <v>4000</v>
      </c>
      <c r="AP31" s="528">
        <v>0</v>
      </c>
      <c r="AQ31" s="528">
        <v>0</v>
      </c>
      <c r="AR31" s="528">
        <v>0</v>
      </c>
      <c r="AS31" s="528">
        <v>0</v>
      </c>
      <c r="AT31" s="528">
        <v>0</v>
      </c>
      <c r="AU31" s="528">
        <v>0</v>
      </c>
      <c r="AV31" s="528">
        <v>0</v>
      </c>
      <c r="AW31" s="528">
        <v>7000</v>
      </c>
      <c r="AX31" s="528">
        <v>2000</v>
      </c>
      <c r="AY31" s="528">
        <v>0</v>
      </c>
      <c r="AZ31" s="528">
        <v>0</v>
      </c>
      <c r="BA31" s="528">
        <v>0</v>
      </c>
      <c r="BB31" s="528">
        <v>0</v>
      </c>
      <c r="BC31" s="537">
        <v>2000</v>
      </c>
      <c r="BD31" s="537">
        <v>1000</v>
      </c>
      <c r="BE31" s="551">
        <v>10</v>
      </c>
      <c r="BF31" s="545">
        <v>19672.72</v>
      </c>
      <c r="BG31" s="545">
        <v>19672.72</v>
      </c>
      <c r="BH31" s="545">
        <v>0</v>
      </c>
      <c r="BI31" s="545">
        <v>0</v>
      </c>
      <c r="BJ31" s="545">
        <v>14548.25</v>
      </c>
      <c r="BK31" s="545">
        <v>7000</v>
      </c>
      <c r="BL31" s="545">
        <v>7548.25</v>
      </c>
      <c r="BM31" s="545">
        <v>1.56</v>
      </c>
      <c r="BN31" s="545">
        <v>10</v>
      </c>
      <c r="BO31" s="545"/>
      <c r="BP31" s="545"/>
      <c r="BQ31" s="545"/>
      <c r="BR31" s="528"/>
      <c r="BS31" s="528"/>
      <c r="BT31" s="458"/>
      <c r="BU31" s="458"/>
      <c r="BV31" s="564"/>
      <c r="BW31" s="415" t="str">
        <f>VLOOKUP(P31,'[1]2021年自治区专项债券项目财政部、发改委审核通过明细表'!$F:$F,1,FALSE)</f>
        <v>P20650102-0006</v>
      </c>
      <c r="BX31" s="415" t="str">
        <f>VLOOKUP(E31,'[1]2021年自治区专项债券项目财政部、发改委审核通过明细表'!$E:$E,1,FALSE)</f>
        <v>和平南路一巷立体停车综合体建设工程项目</v>
      </c>
    </row>
    <row r="32" s="423" customFormat="1" ht="33" customHeight="1" spans="1:76">
      <c r="A32" s="455">
        <v>24</v>
      </c>
      <c r="B32" s="456" t="s">
        <v>203</v>
      </c>
      <c r="C32" s="457" t="s">
        <v>397</v>
      </c>
      <c r="D32" s="458">
        <v>650102</v>
      </c>
      <c r="E32" s="457" t="s">
        <v>407</v>
      </c>
      <c r="F32" s="457" t="s">
        <v>408</v>
      </c>
      <c r="G32" s="457" t="s">
        <v>409</v>
      </c>
      <c r="H32" s="457" t="s">
        <v>55</v>
      </c>
      <c r="I32" s="457" t="s">
        <v>209</v>
      </c>
      <c r="J32" s="457" t="s">
        <v>291</v>
      </c>
      <c r="K32" s="487">
        <v>3</v>
      </c>
      <c r="L32" s="495">
        <v>44287</v>
      </c>
      <c r="M32" s="495">
        <v>45261</v>
      </c>
      <c r="N32" s="457" t="s">
        <v>410</v>
      </c>
      <c r="O32" s="457" t="s">
        <v>409</v>
      </c>
      <c r="P32" s="457" t="s">
        <v>411</v>
      </c>
      <c r="Q32" s="457" t="s">
        <v>412</v>
      </c>
      <c r="R32" s="512">
        <v>65000</v>
      </c>
      <c r="S32" s="517" t="s">
        <v>213</v>
      </c>
      <c r="T32" s="517" t="s">
        <v>213</v>
      </c>
      <c r="U32" s="517" t="s">
        <v>213</v>
      </c>
      <c r="V32" s="517" t="s">
        <v>214</v>
      </c>
      <c r="W32" s="517" t="s">
        <v>213</v>
      </c>
      <c r="X32" s="458" t="s">
        <v>213</v>
      </c>
      <c r="Y32" s="458" t="s">
        <v>213</v>
      </c>
      <c r="Z32" s="458" t="s">
        <v>214</v>
      </c>
      <c r="AA32" s="458" t="s">
        <v>214</v>
      </c>
      <c r="AB32" s="512">
        <v>33000</v>
      </c>
      <c r="AC32" s="512">
        <v>0</v>
      </c>
      <c r="AD32" s="517" t="s">
        <v>213</v>
      </c>
      <c r="AE32" s="517" t="s">
        <v>213</v>
      </c>
      <c r="AF32" s="460" t="s">
        <v>413</v>
      </c>
      <c r="AG32" s="517" t="s">
        <v>287</v>
      </c>
      <c r="AH32" s="517" t="s">
        <v>214</v>
      </c>
      <c r="AI32" s="517" t="s">
        <v>214</v>
      </c>
      <c r="AJ32" s="517" t="s">
        <v>260</v>
      </c>
      <c r="AK32" s="528">
        <v>65000</v>
      </c>
      <c r="AL32" s="528">
        <v>0</v>
      </c>
      <c r="AM32" s="528">
        <v>32000</v>
      </c>
      <c r="AN32" s="528">
        <v>33000</v>
      </c>
      <c r="AO32" s="528">
        <v>0</v>
      </c>
      <c r="AP32" s="528">
        <v>0</v>
      </c>
      <c r="AQ32" s="528">
        <v>0</v>
      </c>
      <c r="AR32" s="528">
        <v>0</v>
      </c>
      <c r="AS32" s="528">
        <v>0</v>
      </c>
      <c r="AT32" s="528">
        <v>0</v>
      </c>
      <c r="AU32" s="528">
        <v>0</v>
      </c>
      <c r="AV32" s="528">
        <v>0</v>
      </c>
      <c r="AW32" s="528">
        <v>19500</v>
      </c>
      <c r="AX32" s="528">
        <v>10000</v>
      </c>
      <c r="AY32" s="528">
        <v>26000</v>
      </c>
      <c r="AZ32" s="528">
        <v>22000</v>
      </c>
      <c r="BA32" s="528">
        <v>19500</v>
      </c>
      <c r="BB32" s="528">
        <v>0</v>
      </c>
      <c r="BC32" s="537">
        <v>5000</v>
      </c>
      <c r="BD32" s="537">
        <v>0</v>
      </c>
      <c r="BE32" s="551">
        <v>15</v>
      </c>
      <c r="BF32" s="545">
        <v>215443.01</v>
      </c>
      <c r="BG32" s="545">
        <v>215443.01</v>
      </c>
      <c r="BH32" s="545">
        <v>0</v>
      </c>
      <c r="BI32" s="545">
        <v>0</v>
      </c>
      <c r="BJ32" s="545">
        <v>147376.34</v>
      </c>
      <c r="BK32" s="545">
        <v>65000</v>
      </c>
      <c r="BL32" s="545">
        <v>82376.34</v>
      </c>
      <c r="BM32" s="545">
        <v>2.48</v>
      </c>
      <c r="BN32" s="545">
        <v>15</v>
      </c>
      <c r="BO32" s="545"/>
      <c r="BP32" s="545"/>
      <c r="BQ32" s="545"/>
      <c r="BR32" s="528"/>
      <c r="BS32" s="528"/>
      <c r="BT32" s="458"/>
      <c r="BU32" s="458"/>
      <c r="BV32" s="564"/>
      <c r="BW32" s="415" t="str">
        <f>VLOOKUP(P32,'[1]2021年自治区专项债券项目财政部、发改委审核通过明细表'!$F:$F,1,FALSE)</f>
        <v>P20650102-0007</v>
      </c>
      <c r="BX32" s="415" t="str">
        <f>VLOOKUP(E32,'[1]2021年自治区专项债券项目财政部、发改委审核通过明细表'!$E:$E,1,FALSE)</f>
        <v>东大梁科技创新产业园及基础设施配套建设工程项目</v>
      </c>
    </row>
    <row r="33" s="416" customFormat="1" ht="33" customHeight="1" spans="1:76">
      <c r="A33" s="455">
        <v>25</v>
      </c>
      <c r="B33" s="456" t="s">
        <v>203</v>
      </c>
      <c r="C33" s="456" t="s">
        <v>414</v>
      </c>
      <c r="D33" s="456">
        <v>650103</v>
      </c>
      <c r="E33" s="460" t="s">
        <v>415</v>
      </c>
      <c r="F33" s="456" t="s">
        <v>416</v>
      </c>
      <c r="G33" s="456" t="s">
        <v>417</v>
      </c>
      <c r="H33" s="467" t="s">
        <v>15</v>
      </c>
      <c r="I33" s="457" t="s">
        <v>209</v>
      </c>
      <c r="J33" s="456">
        <v>2020</v>
      </c>
      <c r="K33" s="487">
        <v>3</v>
      </c>
      <c r="L33" s="469" t="s">
        <v>418</v>
      </c>
      <c r="M33" s="469" t="s">
        <v>243</v>
      </c>
      <c r="N33" s="456" t="s">
        <v>419</v>
      </c>
      <c r="O33" s="456" t="s">
        <v>417</v>
      </c>
      <c r="P33" s="456" t="s">
        <v>420</v>
      </c>
      <c r="Q33" s="456" t="s">
        <v>421</v>
      </c>
      <c r="R33" s="512">
        <v>52632</v>
      </c>
      <c r="S33" s="456" t="s">
        <v>213</v>
      </c>
      <c r="T33" s="456" t="s">
        <v>213</v>
      </c>
      <c r="U33" s="456" t="s">
        <v>214</v>
      </c>
      <c r="V33" s="456" t="s">
        <v>213</v>
      </c>
      <c r="W33" s="456" t="s">
        <v>213</v>
      </c>
      <c r="X33" s="456" t="s">
        <v>213</v>
      </c>
      <c r="Y33" s="456" t="s">
        <v>213</v>
      </c>
      <c r="Z33" s="456" t="s">
        <v>213</v>
      </c>
      <c r="AA33" s="456" t="s">
        <v>213</v>
      </c>
      <c r="AB33" s="512"/>
      <c r="AC33" s="512"/>
      <c r="AD33" s="457" t="s">
        <v>213</v>
      </c>
      <c r="AE33" s="456" t="s">
        <v>213</v>
      </c>
      <c r="AF33" s="456" t="s">
        <v>422</v>
      </c>
      <c r="AG33" s="456" t="s">
        <v>423</v>
      </c>
      <c r="AH33" s="456" t="s">
        <v>214</v>
      </c>
      <c r="AI33" s="456"/>
      <c r="AJ33" s="456" t="s">
        <v>260</v>
      </c>
      <c r="AK33" s="528">
        <v>52632</v>
      </c>
      <c r="AL33" s="528">
        <v>42632</v>
      </c>
      <c r="AM33" s="528">
        <v>10000</v>
      </c>
      <c r="AN33" s="528"/>
      <c r="AO33" s="528"/>
      <c r="AP33" s="528"/>
      <c r="AQ33" s="528">
        <v>6900</v>
      </c>
      <c r="AR33" s="528">
        <v>1900</v>
      </c>
      <c r="AS33" s="528">
        <v>5000</v>
      </c>
      <c r="AT33" s="528"/>
      <c r="AU33" s="528"/>
      <c r="AV33" s="528"/>
      <c r="AW33" s="528">
        <v>15034</v>
      </c>
      <c r="AX33" s="528">
        <v>3000</v>
      </c>
      <c r="AY33" s="528">
        <v>30698</v>
      </c>
      <c r="AZ33" s="528">
        <v>2000</v>
      </c>
      <c r="BA33" s="528"/>
      <c r="BB33" s="528"/>
      <c r="BC33" s="537">
        <v>3000</v>
      </c>
      <c r="BD33" s="537"/>
      <c r="BE33" s="551">
        <v>7</v>
      </c>
      <c r="BF33" s="545">
        <v>51667.2</v>
      </c>
      <c r="BG33" s="545">
        <v>51667.2</v>
      </c>
      <c r="BH33" s="545"/>
      <c r="BI33" s="545"/>
      <c r="BJ33" s="545">
        <v>75909.13</v>
      </c>
      <c r="BK33" s="545">
        <v>52632</v>
      </c>
      <c r="BL33" s="545">
        <v>23277.13</v>
      </c>
      <c r="BM33" s="545">
        <v>2.26</v>
      </c>
      <c r="BN33" s="545">
        <v>7</v>
      </c>
      <c r="BO33" s="545"/>
      <c r="BP33" s="545"/>
      <c r="BQ33" s="545"/>
      <c r="BR33" s="528"/>
      <c r="BS33" s="528"/>
      <c r="BT33" s="456"/>
      <c r="BU33" s="458"/>
      <c r="BV33" s="564"/>
      <c r="BW33" s="415" t="str">
        <f>VLOOKUP(P33,'[1]2021年自治区专项债券项目财政部、发改委审核通过明细表'!$F:$F,1,FALSE)</f>
        <v>P20650103-0002</v>
      </c>
      <c r="BX33" s="415" t="str">
        <f>VLOOKUP(E33,'[1]2021年自治区专项债券项目财政部、发改委审核通过明细表'!$E:$E,1,FALSE)</f>
        <v>乌鲁木齐市沙依巴克区8座公共立体停车库</v>
      </c>
    </row>
    <row r="34" s="424" customFormat="1" ht="33" customHeight="1" spans="1:76">
      <c r="A34" s="455">
        <v>26</v>
      </c>
      <c r="B34" s="456" t="s">
        <v>203</v>
      </c>
      <c r="C34" s="458" t="s">
        <v>424</v>
      </c>
      <c r="D34" s="458">
        <v>650104</v>
      </c>
      <c r="E34" s="458" t="s">
        <v>425</v>
      </c>
      <c r="F34" s="458" t="s">
        <v>426</v>
      </c>
      <c r="G34" s="458" t="s">
        <v>427</v>
      </c>
      <c r="H34" s="458" t="s">
        <v>33</v>
      </c>
      <c r="I34" s="458" t="s">
        <v>241</v>
      </c>
      <c r="J34" s="458">
        <v>2020</v>
      </c>
      <c r="K34" s="487">
        <v>3</v>
      </c>
      <c r="L34" s="488">
        <v>44317</v>
      </c>
      <c r="M34" s="488">
        <v>45413</v>
      </c>
      <c r="N34" s="458" t="s">
        <v>428</v>
      </c>
      <c r="O34" s="458" t="s">
        <v>427</v>
      </c>
      <c r="P34" s="458" t="s">
        <v>429</v>
      </c>
      <c r="Q34" s="456" t="s">
        <v>430</v>
      </c>
      <c r="R34" s="512">
        <v>38500</v>
      </c>
      <c r="S34" s="456" t="s">
        <v>213</v>
      </c>
      <c r="T34" s="456" t="s">
        <v>214</v>
      </c>
      <c r="U34" s="456" t="s">
        <v>214</v>
      </c>
      <c r="V34" s="456" t="s">
        <v>214</v>
      </c>
      <c r="W34" s="456" t="s">
        <v>213</v>
      </c>
      <c r="X34" s="456" t="s">
        <v>214</v>
      </c>
      <c r="Y34" s="456" t="s">
        <v>214</v>
      </c>
      <c r="Z34" s="456" t="s">
        <v>214</v>
      </c>
      <c r="AA34" s="456" t="s">
        <v>214</v>
      </c>
      <c r="AB34" s="512">
        <v>10500</v>
      </c>
      <c r="AC34" s="512">
        <v>0</v>
      </c>
      <c r="AD34" s="457" t="s">
        <v>213</v>
      </c>
      <c r="AE34" s="456" t="s">
        <v>213</v>
      </c>
      <c r="AF34" s="456" t="s">
        <v>431</v>
      </c>
      <c r="AG34" s="456"/>
      <c r="AH34" s="456" t="s">
        <v>214</v>
      </c>
      <c r="AI34" s="456" t="s">
        <v>214</v>
      </c>
      <c r="AJ34" s="456" t="s">
        <v>260</v>
      </c>
      <c r="AK34" s="528">
        <v>38500</v>
      </c>
      <c r="AL34" s="528">
        <v>0</v>
      </c>
      <c r="AM34" s="528">
        <v>28000</v>
      </c>
      <c r="AN34" s="528">
        <v>0</v>
      </c>
      <c r="AO34" s="528">
        <v>0</v>
      </c>
      <c r="AP34" s="528">
        <v>10500</v>
      </c>
      <c r="AQ34" s="528">
        <v>0</v>
      </c>
      <c r="AR34" s="528">
        <v>0</v>
      </c>
      <c r="AS34" s="528">
        <v>0</v>
      </c>
      <c r="AT34" s="528">
        <v>0</v>
      </c>
      <c r="AU34" s="528">
        <v>0</v>
      </c>
      <c r="AV34" s="528">
        <v>0</v>
      </c>
      <c r="AW34" s="528">
        <v>9000</v>
      </c>
      <c r="AX34" s="528">
        <v>7000</v>
      </c>
      <c r="AY34" s="528">
        <v>12000</v>
      </c>
      <c r="AZ34" s="528">
        <v>9000</v>
      </c>
      <c r="BA34" s="528">
        <v>17500</v>
      </c>
      <c r="BB34" s="528">
        <v>12000</v>
      </c>
      <c r="BC34" s="537">
        <v>7000</v>
      </c>
      <c r="BD34" s="537">
        <v>0</v>
      </c>
      <c r="BE34" s="551">
        <v>10</v>
      </c>
      <c r="BF34" s="545">
        <v>151938.38</v>
      </c>
      <c r="BG34" s="545">
        <v>151938.38</v>
      </c>
      <c r="BH34" s="545">
        <v>0</v>
      </c>
      <c r="BI34" s="545">
        <v>0</v>
      </c>
      <c r="BJ34" s="545">
        <v>102648.33</v>
      </c>
      <c r="BK34" s="545">
        <v>38500</v>
      </c>
      <c r="BL34" s="545">
        <v>64148.33</v>
      </c>
      <c r="BM34" s="545">
        <v>2.14</v>
      </c>
      <c r="BN34" s="545">
        <v>10</v>
      </c>
      <c r="BO34" s="545"/>
      <c r="BP34" s="545"/>
      <c r="BQ34" s="545"/>
      <c r="BR34" s="528"/>
      <c r="BS34" s="528"/>
      <c r="BT34" s="458"/>
      <c r="BU34" s="458"/>
      <c r="BV34" s="564"/>
      <c r="BW34" s="415" t="str">
        <f>VLOOKUP(P34,'[1]2021年自治区专项债券项目财政部、发改委审核通过明细表'!$F:$F,1,FALSE)</f>
        <v>P20650104-0041</v>
      </c>
      <c r="BX34" s="415" t="str">
        <f>VLOOKUP(E34,'[1]2021年自治区专项债券项目财政部、发改委审核通过明细表'!$E:$E,1,FALSE)</f>
        <v>高新区（新市区）人民医院建设项目</v>
      </c>
    </row>
    <row r="35" s="416" customFormat="1" ht="33" customHeight="1" spans="1:76">
      <c r="A35" s="455">
        <v>27</v>
      </c>
      <c r="B35" s="456" t="s">
        <v>203</v>
      </c>
      <c r="C35" s="456" t="s">
        <v>432</v>
      </c>
      <c r="D35" s="456">
        <v>650105</v>
      </c>
      <c r="E35" s="456" t="s">
        <v>433</v>
      </c>
      <c r="F35" s="456" t="s">
        <v>434</v>
      </c>
      <c r="G35" s="456" t="s">
        <v>435</v>
      </c>
      <c r="H35" s="467" t="s">
        <v>301</v>
      </c>
      <c r="I35" s="457" t="s">
        <v>209</v>
      </c>
      <c r="J35" s="456">
        <v>2020</v>
      </c>
      <c r="K35" s="487">
        <v>1</v>
      </c>
      <c r="L35" s="469" t="s">
        <v>436</v>
      </c>
      <c r="M35" s="469" t="s">
        <v>304</v>
      </c>
      <c r="N35" s="456" t="s">
        <v>435</v>
      </c>
      <c r="O35" s="456" t="s">
        <v>437</v>
      </c>
      <c r="P35" s="456" t="s">
        <v>438</v>
      </c>
      <c r="Q35" s="456" t="s">
        <v>439</v>
      </c>
      <c r="R35" s="512">
        <v>18000</v>
      </c>
      <c r="S35" s="456" t="s">
        <v>213</v>
      </c>
      <c r="T35" s="456" t="s">
        <v>213</v>
      </c>
      <c r="U35" s="456" t="s">
        <v>214</v>
      </c>
      <c r="V35" s="456" t="s">
        <v>214</v>
      </c>
      <c r="W35" s="456" t="s">
        <v>213</v>
      </c>
      <c r="X35" s="456" t="s">
        <v>214</v>
      </c>
      <c r="Y35" s="456" t="s">
        <v>214</v>
      </c>
      <c r="Z35" s="456" t="s">
        <v>214</v>
      </c>
      <c r="AA35" s="456" t="s">
        <v>214</v>
      </c>
      <c r="AB35" s="512">
        <v>4000</v>
      </c>
      <c r="AC35" s="512">
        <v>15</v>
      </c>
      <c r="AD35" s="457" t="s">
        <v>213</v>
      </c>
      <c r="AE35" s="456" t="s">
        <v>213</v>
      </c>
      <c r="AF35" s="456" t="s">
        <v>440</v>
      </c>
      <c r="AG35" s="456" t="s">
        <v>287</v>
      </c>
      <c r="AH35" s="456" t="s">
        <v>214</v>
      </c>
      <c r="AI35" s="456" t="s">
        <v>214</v>
      </c>
      <c r="AJ35" s="456" t="s">
        <v>260</v>
      </c>
      <c r="AK35" s="528">
        <v>18000</v>
      </c>
      <c r="AL35" s="528">
        <v>4000</v>
      </c>
      <c r="AM35" s="528">
        <v>6000</v>
      </c>
      <c r="AN35" s="528"/>
      <c r="AO35" s="528"/>
      <c r="AP35" s="528">
        <v>8000</v>
      </c>
      <c r="AQ35" s="528">
        <v>8015</v>
      </c>
      <c r="AR35" s="528">
        <v>15</v>
      </c>
      <c r="AS35" s="528"/>
      <c r="AT35" s="528"/>
      <c r="AU35" s="528"/>
      <c r="AV35" s="528">
        <v>8000</v>
      </c>
      <c r="AW35" s="528">
        <v>9985</v>
      </c>
      <c r="AX35" s="528">
        <v>6000</v>
      </c>
      <c r="AY35" s="528"/>
      <c r="AZ35" s="528"/>
      <c r="BA35" s="528"/>
      <c r="BB35" s="528"/>
      <c r="BC35" s="537">
        <v>6000</v>
      </c>
      <c r="BD35" s="537"/>
      <c r="BE35" s="551">
        <v>10</v>
      </c>
      <c r="BF35" s="545">
        <v>76000</v>
      </c>
      <c r="BG35" s="545">
        <v>76000</v>
      </c>
      <c r="BH35" s="545"/>
      <c r="BI35" s="545"/>
      <c r="BJ35" s="545">
        <v>47190</v>
      </c>
      <c r="BK35" s="545">
        <v>18000</v>
      </c>
      <c r="BL35" s="545">
        <v>29190</v>
      </c>
      <c r="BM35" s="545">
        <v>1.94</v>
      </c>
      <c r="BN35" s="545">
        <v>10</v>
      </c>
      <c r="BO35" s="545">
        <v>7931</v>
      </c>
      <c r="BP35" s="545">
        <v>7931</v>
      </c>
      <c r="BQ35" s="545">
        <v>0</v>
      </c>
      <c r="BR35" s="528">
        <v>0</v>
      </c>
      <c r="BS35" s="528">
        <v>0</v>
      </c>
      <c r="BT35" s="458"/>
      <c r="BU35" s="458"/>
      <c r="BV35" s="564"/>
      <c r="BW35" s="415" t="str">
        <f>VLOOKUP(P35,'[1]2021年自治区专项债券项目财政部、发改委审核通过明细表'!$F:$F,1,FALSE)</f>
        <v>P20650105-0006</v>
      </c>
      <c r="BX35" s="415" t="str">
        <f>VLOOKUP(E35,'[1]2021年自治区专项债券项目财政部、发改委审核通过明细表'!$E:$E,1,FALSE)</f>
        <v>水磨沟区人民医院应急医疗、传染病病区基础设施、设备设施改造项目</v>
      </c>
    </row>
    <row r="36" s="425" customFormat="1" ht="33" customHeight="1" spans="1:76">
      <c r="A36" s="455">
        <v>28</v>
      </c>
      <c r="B36" s="456" t="s">
        <v>203</v>
      </c>
      <c r="C36" s="457" t="s">
        <v>441</v>
      </c>
      <c r="D36" s="460">
        <v>650107</v>
      </c>
      <c r="E36" s="460" t="s">
        <v>442</v>
      </c>
      <c r="F36" s="460" t="s">
        <v>443</v>
      </c>
      <c r="G36" s="460" t="s">
        <v>444</v>
      </c>
      <c r="H36" s="457" t="s">
        <v>29</v>
      </c>
      <c r="I36" s="457" t="s">
        <v>209</v>
      </c>
      <c r="J36" s="457" t="s">
        <v>302</v>
      </c>
      <c r="K36" s="489">
        <v>2</v>
      </c>
      <c r="L36" s="469" t="s">
        <v>303</v>
      </c>
      <c r="M36" s="492" t="s">
        <v>445</v>
      </c>
      <c r="N36" s="460" t="s">
        <v>446</v>
      </c>
      <c r="O36" s="460" t="s">
        <v>447</v>
      </c>
      <c r="P36" s="456" t="s">
        <v>448</v>
      </c>
      <c r="Q36" s="456" t="s">
        <v>449</v>
      </c>
      <c r="R36" s="512">
        <v>3350</v>
      </c>
      <c r="S36" s="458" t="s">
        <v>213</v>
      </c>
      <c r="T36" s="458" t="s">
        <v>213</v>
      </c>
      <c r="U36" s="458" t="s">
        <v>213</v>
      </c>
      <c r="V36" s="458" t="s">
        <v>213</v>
      </c>
      <c r="W36" s="458" t="s">
        <v>213</v>
      </c>
      <c r="X36" s="458" t="s">
        <v>213</v>
      </c>
      <c r="Y36" s="458" t="s">
        <v>213</v>
      </c>
      <c r="Z36" s="458" t="s">
        <v>213</v>
      </c>
      <c r="AA36" s="458" t="s">
        <v>213</v>
      </c>
      <c r="AB36" s="512"/>
      <c r="AC36" s="512"/>
      <c r="AD36" s="458" t="s">
        <v>213</v>
      </c>
      <c r="AE36" s="458" t="s">
        <v>213</v>
      </c>
      <c r="AF36" s="460" t="s">
        <v>450</v>
      </c>
      <c r="AG36" s="460" t="s">
        <v>215</v>
      </c>
      <c r="AH36" s="458" t="s">
        <v>214</v>
      </c>
      <c r="AI36" s="458" t="s">
        <v>214</v>
      </c>
      <c r="AJ36" s="456" t="s">
        <v>260</v>
      </c>
      <c r="AK36" s="528">
        <v>3350</v>
      </c>
      <c r="AL36" s="528">
        <v>2350</v>
      </c>
      <c r="AM36" s="528">
        <v>1000</v>
      </c>
      <c r="AN36" s="528"/>
      <c r="AO36" s="528"/>
      <c r="AP36" s="528"/>
      <c r="AQ36" s="528">
        <v>2350</v>
      </c>
      <c r="AR36" s="528">
        <v>2350</v>
      </c>
      <c r="AS36" s="528"/>
      <c r="AT36" s="528"/>
      <c r="AU36" s="528"/>
      <c r="AV36" s="528"/>
      <c r="AW36" s="528">
        <v>1000</v>
      </c>
      <c r="AX36" s="528">
        <v>1000</v>
      </c>
      <c r="AY36" s="528"/>
      <c r="AZ36" s="528"/>
      <c r="BA36" s="528"/>
      <c r="BB36" s="528"/>
      <c r="BC36" s="537">
        <v>1000</v>
      </c>
      <c r="BD36" s="537"/>
      <c r="BE36" s="551">
        <v>20</v>
      </c>
      <c r="BF36" s="545">
        <v>6074.7</v>
      </c>
      <c r="BG36" s="545">
        <v>6074.7</v>
      </c>
      <c r="BH36" s="545"/>
      <c r="BI36" s="545"/>
      <c r="BJ36" s="545">
        <v>3985.62</v>
      </c>
      <c r="BK36" s="545">
        <v>1901.13</v>
      </c>
      <c r="BL36" s="545">
        <v>2084.49</v>
      </c>
      <c r="BM36" s="545">
        <v>2.09886225560588</v>
      </c>
      <c r="BN36" s="545">
        <v>20</v>
      </c>
      <c r="BO36" s="545">
        <v>2350</v>
      </c>
      <c r="BP36" s="545">
        <v>2350</v>
      </c>
      <c r="BQ36" s="545"/>
      <c r="BR36" s="528"/>
      <c r="BS36" s="528"/>
      <c r="BT36" s="458"/>
      <c r="BU36" s="458"/>
      <c r="BV36" s="564"/>
      <c r="BW36" s="415" t="str">
        <f>VLOOKUP(P36,'[1]2021年自治区专项债券项目财政部、发改委审核通过明细表'!$F:$F,1,FALSE)</f>
        <v>P19650107-0035</v>
      </c>
      <c r="BX36" s="415" t="str">
        <f>VLOOKUP(E36,'[1]2021年自治区专项债券项目财政部、发改委审核通过明细表'!$E:$E,1,FALSE)</f>
        <v>乌鲁木齐市达坂城区盐湖片区污水收集管网工程</v>
      </c>
    </row>
    <row r="37" s="417" customFormat="1" ht="33" customHeight="1" spans="1:76">
      <c r="A37" s="455">
        <v>29</v>
      </c>
      <c r="B37" s="456" t="s">
        <v>203</v>
      </c>
      <c r="C37" s="456" t="s">
        <v>441</v>
      </c>
      <c r="D37" s="468">
        <v>650107</v>
      </c>
      <c r="E37" s="456" t="s">
        <v>451</v>
      </c>
      <c r="F37" s="456" t="s">
        <v>452</v>
      </c>
      <c r="G37" s="456" t="s">
        <v>453</v>
      </c>
      <c r="H37" s="456" t="s">
        <v>39</v>
      </c>
      <c r="I37" s="468" t="s">
        <v>241</v>
      </c>
      <c r="J37" s="468">
        <v>2020</v>
      </c>
      <c r="K37" s="491">
        <v>1</v>
      </c>
      <c r="L37" s="501" t="s">
        <v>445</v>
      </c>
      <c r="M37" s="501" t="s">
        <v>304</v>
      </c>
      <c r="N37" s="456" t="s">
        <v>454</v>
      </c>
      <c r="O37" s="456" t="s">
        <v>447</v>
      </c>
      <c r="P37" s="456" t="s">
        <v>455</v>
      </c>
      <c r="Q37" s="456" t="s">
        <v>456</v>
      </c>
      <c r="R37" s="514">
        <v>2000</v>
      </c>
      <c r="S37" s="468" t="s">
        <v>213</v>
      </c>
      <c r="T37" s="468" t="s">
        <v>213</v>
      </c>
      <c r="U37" s="468" t="s">
        <v>214</v>
      </c>
      <c r="V37" s="468" t="s">
        <v>214</v>
      </c>
      <c r="W37" s="456" t="s">
        <v>214</v>
      </c>
      <c r="X37" s="456" t="s">
        <v>214</v>
      </c>
      <c r="Y37" s="456" t="s">
        <v>214</v>
      </c>
      <c r="Z37" s="468" t="s">
        <v>214</v>
      </c>
      <c r="AA37" s="456" t="s">
        <v>214</v>
      </c>
      <c r="AB37" s="512">
        <v>0</v>
      </c>
      <c r="AC37" s="512">
        <v>0</v>
      </c>
      <c r="AD37" s="457" t="s">
        <v>213</v>
      </c>
      <c r="AE37" s="457" t="s">
        <v>213</v>
      </c>
      <c r="AF37" s="457" t="s">
        <v>457</v>
      </c>
      <c r="AG37" s="460" t="s">
        <v>287</v>
      </c>
      <c r="AH37" s="468" t="s">
        <v>214</v>
      </c>
      <c r="AI37" s="460" t="s">
        <v>214</v>
      </c>
      <c r="AJ37" s="457" t="s">
        <v>260</v>
      </c>
      <c r="AK37" s="528">
        <v>2000</v>
      </c>
      <c r="AL37" s="528">
        <v>1000</v>
      </c>
      <c r="AM37" s="528">
        <v>1000</v>
      </c>
      <c r="AN37" s="528">
        <v>0</v>
      </c>
      <c r="AO37" s="531">
        <v>0</v>
      </c>
      <c r="AP37" s="528">
        <v>0</v>
      </c>
      <c r="AQ37" s="528">
        <v>0</v>
      </c>
      <c r="AR37" s="528">
        <v>0</v>
      </c>
      <c r="AS37" s="528">
        <v>0</v>
      </c>
      <c r="AT37" s="528">
        <v>0</v>
      </c>
      <c r="AU37" s="528">
        <v>0</v>
      </c>
      <c r="AV37" s="528">
        <v>0</v>
      </c>
      <c r="AW37" s="528">
        <v>2000</v>
      </c>
      <c r="AX37" s="528">
        <v>1000</v>
      </c>
      <c r="AY37" s="528"/>
      <c r="AZ37" s="528">
        <v>0</v>
      </c>
      <c r="BA37" s="528"/>
      <c r="BB37" s="528">
        <v>0</v>
      </c>
      <c r="BC37" s="537">
        <v>1000</v>
      </c>
      <c r="BD37" s="537">
        <v>0</v>
      </c>
      <c r="BE37" s="551">
        <v>20</v>
      </c>
      <c r="BF37" s="545">
        <v>2880</v>
      </c>
      <c r="BG37" s="547">
        <v>2880</v>
      </c>
      <c r="BH37" s="545"/>
      <c r="BI37" s="545"/>
      <c r="BJ37" s="545">
        <v>0</v>
      </c>
      <c r="BK37" s="545"/>
      <c r="BL37" s="545"/>
      <c r="BM37" s="545">
        <v>1.85</v>
      </c>
      <c r="BN37" s="545">
        <v>20</v>
      </c>
      <c r="BO37" s="545"/>
      <c r="BP37" s="545"/>
      <c r="BQ37" s="545"/>
      <c r="BR37" s="528"/>
      <c r="BS37" s="528"/>
      <c r="BT37" s="458"/>
      <c r="BU37" s="458"/>
      <c r="BV37" s="564"/>
      <c r="BW37" s="415" t="str">
        <f>VLOOKUP(P37,'[1]2021年自治区专项债券项目财政部、发改委审核通过明细表'!$F:$F,1,FALSE)</f>
        <v>P20650107-0020</v>
      </c>
      <c r="BX37" s="415" t="str">
        <f>VLOOKUP(E37,'[1]2021年自治区专项债券项目财政部、发改委审核通过明细表'!$E:$E,1,FALSE)</f>
        <v>乌鲁木齐市达坂城区阿克苏乡社区养老服务机构建设项目</v>
      </c>
    </row>
    <row r="38" s="417" customFormat="1" ht="33" customHeight="1" spans="1:76">
      <c r="A38" s="455">
        <v>30</v>
      </c>
      <c r="B38" s="456" t="s">
        <v>203</v>
      </c>
      <c r="C38" s="457" t="s">
        <v>458</v>
      </c>
      <c r="D38" s="456">
        <v>650109</v>
      </c>
      <c r="E38" s="457" t="s">
        <v>459</v>
      </c>
      <c r="F38" s="457" t="s">
        <v>460</v>
      </c>
      <c r="G38" s="457" t="s">
        <v>461</v>
      </c>
      <c r="H38" s="457" t="s">
        <v>47</v>
      </c>
      <c r="I38" s="457" t="s">
        <v>209</v>
      </c>
      <c r="J38" s="456">
        <v>2020</v>
      </c>
      <c r="K38" s="487">
        <v>3</v>
      </c>
      <c r="L38" s="488">
        <v>43983</v>
      </c>
      <c r="M38" s="499">
        <v>44896</v>
      </c>
      <c r="N38" s="457" t="s">
        <v>462</v>
      </c>
      <c r="O38" s="457" t="s">
        <v>461</v>
      </c>
      <c r="P38" s="457" t="s">
        <v>463</v>
      </c>
      <c r="Q38" s="457" t="s">
        <v>464</v>
      </c>
      <c r="R38" s="512">
        <v>46160</v>
      </c>
      <c r="S38" s="457" t="s">
        <v>213</v>
      </c>
      <c r="T38" s="457" t="s">
        <v>213</v>
      </c>
      <c r="U38" s="457" t="s">
        <v>213</v>
      </c>
      <c r="V38" s="457" t="s">
        <v>213</v>
      </c>
      <c r="W38" s="457" t="s">
        <v>213</v>
      </c>
      <c r="X38" s="457" t="s">
        <v>213</v>
      </c>
      <c r="Y38" s="457" t="s">
        <v>213</v>
      </c>
      <c r="Z38" s="457" t="s">
        <v>213</v>
      </c>
      <c r="AA38" s="457" t="s">
        <v>213</v>
      </c>
      <c r="AB38" s="512"/>
      <c r="AC38" s="512"/>
      <c r="AD38" s="457" t="s">
        <v>213</v>
      </c>
      <c r="AE38" s="457" t="s">
        <v>213</v>
      </c>
      <c r="AF38" s="457" t="s">
        <v>465</v>
      </c>
      <c r="AG38" s="458" t="s">
        <v>423</v>
      </c>
      <c r="AH38" s="458" t="s">
        <v>214</v>
      </c>
      <c r="AI38" s="458"/>
      <c r="AJ38" s="458" t="s">
        <v>260</v>
      </c>
      <c r="AK38" s="528">
        <v>46160</v>
      </c>
      <c r="AL38" s="528"/>
      <c r="AM38" s="528">
        <v>36000</v>
      </c>
      <c r="AN38" s="528"/>
      <c r="AO38" s="528">
        <v>5560</v>
      </c>
      <c r="AP38" s="528">
        <v>4600</v>
      </c>
      <c r="AQ38" s="528">
        <v>4600</v>
      </c>
      <c r="AR38" s="528"/>
      <c r="AS38" s="528"/>
      <c r="AT38" s="528"/>
      <c r="AU38" s="528"/>
      <c r="AV38" s="528">
        <v>4600</v>
      </c>
      <c r="AW38" s="528">
        <v>20000</v>
      </c>
      <c r="AX38" s="528">
        <v>20000</v>
      </c>
      <c r="AY38" s="528">
        <v>21560</v>
      </c>
      <c r="AZ38" s="528">
        <v>16000</v>
      </c>
      <c r="BA38" s="528"/>
      <c r="BB38" s="528"/>
      <c r="BC38" s="537">
        <v>20000</v>
      </c>
      <c r="BD38" s="537">
        <v>7000</v>
      </c>
      <c r="BE38" s="551">
        <v>10</v>
      </c>
      <c r="BF38" s="545">
        <v>135383.6</v>
      </c>
      <c r="BG38" s="545">
        <v>135383.6</v>
      </c>
      <c r="BH38" s="545"/>
      <c r="BI38" s="545"/>
      <c r="BJ38" s="545">
        <v>53914.2</v>
      </c>
      <c r="BK38" s="545">
        <v>46160</v>
      </c>
      <c r="BL38" s="545">
        <v>7754.2</v>
      </c>
      <c r="BM38" s="545">
        <v>1.54</v>
      </c>
      <c r="BN38" s="545">
        <v>10</v>
      </c>
      <c r="BO38" s="545">
        <v>4600</v>
      </c>
      <c r="BP38" s="545">
        <v>4600</v>
      </c>
      <c r="BQ38" s="545"/>
      <c r="BR38" s="528"/>
      <c r="BS38" s="528"/>
      <c r="BT38" s="458"/>
      <c r="BU38" s="458"/>
      <c r="BV38" s="564"/>
      <c r="BW38" s="415" t="str">
        <f>VLOOKUP(P38,'[1]2021年自治区专项债券项目财政部、发改委审核通过明细表'!$F:$F,1,FALSE)</f>
        <v>P20650109-0045</v>
      </c>
      <c r="BX38" s="415" t="str">
        <f>VLOOKUP(E38,'[1]2021年自治区专项债券项目财政部、发改委审核通过明细表'!$E:$E,1,FALSE)</f>
        <v>乌鲁木齐市米东区供水管网及配套设施完善工程项目</v>
      </c>
    </row>
    <row r="39" s="415" customFormat="1" ht="33" customHeight="1" spans="1:76">
      <c r="A39" s="455">
        <v>31</v>
      </c>
      <c r="B39" s="456" t="s">
        <v>203</v>
      </c>
      <c r="C39" s="457" t="s">
        <v>458</v>
      </c>
      <c r="D39" s="456">
        <v>650109</v>
      </c>
      <c r="E39" s="457" t="s">
        <v>466</v>
      </c>
      <c r="F39" s="457" t="s">
        <v>467</v>
      </c>
      <c r="G39" s="457" t="s">
        <v>468</v>
      </c>
      <c r="H39" s="457" t="s">
        <v>35</v>
      </c>
      <c r="I39" s="457" t="s">
        <v>241</v>
      </c>
      <c r="J39" s="456">
        <v>2020</v>
      </c>
      <c r="K39" s="487">
        <v>1</v>
      </c>
      <c r="L39" s="469" t="s">
        <v>469</v>
      </c>
      <c r="M39" s="469" t="s">
        <v>470</v>
      </c>
      <c r="N39" s="457" t="s">
        <v>471</v>
      </c>
      <c r="O39" s="457" t="s">
        <v>468</v>
      </c>
      <c r="P39" s="457" t="s">
        <v>472</v>
      </c>
      <c r="Q39" s="457" t="s">
        <v>473</v>
      </c>
      <c r="R39" s="512">
        <v>3800</v>
      </c>
      <c r="S39" s="457" t="s">
        <v>213</v>
      </c>
      <c r="T39" s="457" t="s">
        <v>213</v>
      </c>
      <c r="U39" s="457" t="s">
        <v>213</v>
      </c>
      <c r="V39" s="457" t="s">
        <v>214</v>
      </c>
      <c r="W39" s="457" t="s">
        <v>213</v>
      </c>
      <c r="X39" s="457" t="s">
        <v>213</v>
      </c>
      <c r="Y39" s="457" t="s">
        <v>213</v>
      </c>
      <c r="Z39" s="457" t="s">
        <v>214</v>
      </c>
      <c r="AA39" s="457" t="s">
        <v>214</v>
      </c>
      <c r="AB39" s="512">
        <v>0</v>
      </c>
      <c r="AC39" s="512">
        <v>0</v>
      </c>
      <c r="AD39" s="457" t="s">
        <v>213</v>
      </c>
      <c r="AE39" s="457" t="s">
        <v>213</v>
      </c>
      <c r="AF39" s="457" t="s">
        <v>474</v>
      </c>
      <c r="AG39" s="457" t="s">
        <v>423</v>
      </c>
      <c r="AH39" s="457" t="s">
        <v>214</v>
      </c>
      <c r="AI39" s="457" t="s">
        <v>214</v>
      </c>
      <c r="AJ39" s="457" t="s">
        <v>260</v>
      </c>
      <c r="AK39" s="528">
        <v>3800</v>
      </c>
      <c r="AL39" s="528">
        <v>800</v>
      </c>
      <c r="AM39" s="528">
        <v>3000</v>
      </c>
      <c r="AN39" s="528">
        <v>0</v>
      </c>
      <c r="AO39" s="528">
        <v>0</v>
      </c>
      <c r="AP39" s="528">
        <v>0</v>
      </c>
      <c r="AQ39" s="528">
        <v>0</v>
      </c>
      <c r="AR39" s="528">
        <v>0</v>
      </c>
      <c r="AS39" s="528">
        <v>0</v>
      </c>
      <c r="AT39" s="528">
        <v>0</v>
      </c>
      <c r="AU39" s="528">
        <v>0</v>
      </c>
      <c r="AV39" s="528">
        <v>0</v>
      </c>
      <c r="AW39" s="528">
        <v>3800</v>
      </c>
      <c r="AX39" s="528">
        <v>3000</v>
      </c>
      <c r="AY39" s="528">
        <v>0</v>
      </c>
      <c r="AZ39" s="528">
        <v>0</v>
      </c>
      <c r="BA39" s="528">
        <v>0</v>
      </c>
      <c r="BB39" s="528">
        <v>0</v>
      </c>
      <c r="BC39" s="537">
        <v>3000</v>
      </c>
      <c r="BD39" s="537">
        <v>0</v>
      </c>
      <c r="BE39" s="551">
        <v>10</v>
      </c>
      <c r="BF39" s="545">
        <v>9039.6</v>
      </c>
      <c r="BG39" s="545">
        <v>9039.6</v>
      </c>
      <c r="BH39" s="545"/>
      <c r="BI39" s="545"/>
      <c r="BJ39" s="545">
        <v>6032.09</v>
      </c>
      <c r="BK39" s="545">
        <v>3800</v>
      </c>
      <c r="BL39" s="545">
        <v>2232.09</v>
      </c>
      <c r="BM39" s="545">
        <v>1.56</v>
      </c>
      <c r="BN39" s="545">
        <v>10</v>
      </c>
      <c r="BO39" s="545"/>
      <c r="BP39" s="545"/>
      <c r="BQ39" s="545"/>
      <c r="BR39" s="528"/>
      <c r="BS39" s="528"/>
      <c r="BT39" s="457"/>
      <c r="BU39" s="458"/>
      <c r="BV39" s="564"/>
      <c r="BW39" s="415" t="str">
        <f>VLOOKUP(P39,'[1]2021年自治区专项债券项目财政部、发改委审核通过明细表'!$F:$F,1,FALSE)</f>
        <v>P20650109-0049</v>
      </c>
      <c r="BX39" s="415" t="str">
        <f>VLOOKUP(E39,'[1]2021年自治区专项债券项目财政部、发改委审核通过明细表'!$E:$E,1,FALSE)</f>
        <v>乌鲁木齐市第八幼儿园建设项目</v>
      </c>
    </row>
    <row r="40" s="415" customFormat="1" ht="33" customHeight="1" spans="1:76">
      <c r="A40" s="455">
        <v>32</v>
      </c>
      <c r="B40" s="456" t="s">
        <v>203</v>
      </c>
      <c r="C40" s="457" t="s">
        <v>204</v>
      </c>
      <c r="D40" s="458">
        <v>650100</v>
      </c>
      <c r="E40" s="458" t="s">
        <v>475</v>
      </c>
      <c r="F40" s="458" t="s">
        <v>476</v>
      </c>
      <c r="G40" s="458" t="s">
        <v>477</v>
      </c>
      <c r="H40" s="458" t="s">
        <v>55</v>
      </c>
      <c r="I40" s="458" t="s">
        <v>241</v>
      </c>
      <c r="J40" s="458">
        <v>2020</v>
      </c>
      <c r="K40" s="487">
        <v>2</v>
      </c>
      <c r="L40" s="499">
        <v>44316</v>
      </c>
      <c r="M40" s="499">
        <v>44925</v>
      </c>
      <c r="N40" s="458" t="s">
        <v>478</v>
      </c>
      <c r="O40" s="458" t="s">
        <v>477</v>
      </c>
      <c r="P40" s="458" t="s">
        <v>479</v>
      </c>
      <c r="Q40" s="458" t="s">
        <v>480</v>
      </c>
      <c r="R40" s="512">
        <v>59850</v>
      </c>
      <c r="S40" s="458" t="s">
        <v>213</v>
      </c>
      <c r="T40" s="458" t="s">
        <v>213</v>
      </c>
      <c r="U40" s="458" t="s">
        <v>213</v>
      </c>
      <c r="V40" s="458" t="s">
        <v>213</v>
      </c>
      <c r="W40" s="458" t="s">
        <v>213</v>
      </c>
      <c r="X40" s="458" t="s">
        <v>213</v>
      </c>
      <c r="Y40" s="458" t="s">
        <v>213</v>
      </c>
      <c r="Z40" s="458" t="s">
        <v>213</v>
      </c>
      <c r="AA40" s="458" t="s">
        <v>213</v>
      </c>
      <c r="AB40" s="512">
        <v>12850</v>
      </c>
      <c r="AC40" s="512">
        <v>0</v>
      </c>
      <c r="AD40" s="458" t="s">
        <v>233</v>
      </c>
      <c r="AE40" s="458" t="s">
        <v>233</v>
      </c>
      <c r="AF40" s="458" t="s">
        <v>481</v>
      </c>
      <c r="AG40" s="458" t="s">
        <v>287</v>
      </c>
      <c r="AH40" s="458" t="s">
        <v>214</v>
      </c>
      <c r="AI40" s="458" t="s">
        <v>214</v>
      </c>
      <c r="AJ40" s="458" t="s">
        <v>260</v>
      </c>
      <c r="AK40" s="528">
        <v>59850</v>
      </c>
      <c r="AL40" s="528">
        <v>12850</v>
      </c>
      <c r="AM40" s="528">
        <v>47000</v>
      </c>
      <c r="AN40" s="528">
        <v>0</v>
      </c>
      <c r="AO40" s="528">
        <v>0</v>
      </c>
      <c r="AP40" s="528">
        <v>0</v>
      </c>
      <c r="AQ40" s="528">
        <v>0</v>
      </c>
      <c r="AR40" s="528">
        <v>0</v>
      </c>
      <c r="AS40" s="528">
        <v>0</v>
      </c>
      <c r="AT40" s="528">
        <v>0</v>
      </c>
      <c r="AU40" s="528">
        <v>0</v>
      </c>
      <c r="AV40" s="528">
        <v>0</v>
      </c>
      <c r="AW40" s="528">
        <v>19000</v>
      </c>
      <c r="AX40" s="528">
        <v>15000</v>
      </c>
      <c r="AY40" s="528">
        <v>40850</v>
      </c>
      <c r="AZ40" s="528">
        <v>32000</v>
      </c>
      <c r="BA40" s="528">
        <v>0</v>
      </c>
      <c r="BB40" s="528">
        <v>0</v>
      </c>
      <c r="BC40" s="537">
        <v>15000</v>
      </c>
      <c r="BD40" s="537">
        <v>0</v>
      </c>
      <c r="BE40" s="551">
        <v>15</v>
      </c>
      <c r="BF40" s="545">
        <v>228137.25</v>
      </c>
      <c r="BG40" s="545">
        <v>228137.25</v>
      </c>
      <c r="BH40" s="545">
        <v>0</v>
      </c>
      <c r="BI40" s="545">
        <v>0</v>
      </c>
      <c r="BJ40" s="545">
        <v>158858.7</v>
      </c>
      <c r="BK40" s="545">
        <v>59850</v>
      </c>
      <c r="BL40" s="545">
        <v>99008.7</v>
      </c>
      <c r="BM40" s="545">
        <v>1.64</v>
      </c>
      <c r="BN40" s="545">
        <v>15</v>
      </c>
      <c r="BO40" s="545">
        <v>0</v>
      </c>
      <c r="BP40" s="545">
        <v>0</v>
      </c>
      <c r="BQ40" s="545">
        <v>0</v>
      </c>
      <c r="BR40" s="528">
        <v>0</v>
      </c>
      <c r="BS40" s="528">
        <v>0</v>
      </c>
      <c r="BT40" s="458"/>
      <c r="BU40" s="458"/>
      <c r="BV40" s="564"/>
      <c r="BW40" s="415" t="str">
        <f>VLOOKUP(P40,'[1]2021年自治区专项债券项目财政部、发改委审核通过明细表'!$F:$F,1,FALSE)</f>
        <v>P20650100-0019</v>
      </c>
      <c r="BX40" s="415" t="str">
        <f>VLOOKUP(E40,'[1]2021年自治区专项债券项目财政部、发改委审核通过明细表'!$E:$E,1,FALSE)</f>
        <v>甘泉堡天银纺织园配套路网建设项目</v>
      </c>
    </row>
    <row r="41" s="416" customFormat="1" ht="33" customHeight="1" spans="1:76">
      <c r="A41" s="455">
        <v>33</v>
      </c>
      <c r="B41" s="456" t="s">
        <v>203</v>
      </c>
      <c r="C41" s="457" t="s">
        <v>204</v>
      </c>
      <c r="D41" s="458">
        <v>650100</v>
      </c>
      <c r="E41" s="458" t="s">
        <v>482</v>
      </c>
      <c r="F41" s="458" t="s">
        <v>483</v>
      </c>
      <c r="G41" s="458" t="s">
        <v>478</v>
      </c>
      <c r="H41" s="458" t="s">
        <v>29</v>
      </c>
      <c r="I41" s="458" t="s">
        <v>241</v>
      </c>
      <c r="J41" s="458">
        <v>2021</v>
      </c>
      <c r="K41" s="487">
        <v>5</v>
      </c>
      <c r="L41" s="499">
        <v>44316</v>
      </c>
      <c r="M41" s="499">
        <v>46021</v>
      </c>
      <c r="N41" s="458" t="s">
        <v>484</v>
      </c>
      <c r="O41" s="458" t="s">
        <v>477</v>
      </c>
      <c r="P41" s="458" t="s">
        <v>485</v>
      </c>
      <c r="Q41" s="458" t="s">
        <v>486</v>
      </c>
      <c r="R41" s="512">
        <v>238641</v>
      </c>
      <c r="S41" s="458" t="s">
        <v>213</v>
      </c>
      <c r="T41" s="458" t="s">
        <v>213</v>
      </c>
      <c r="U41" s="458" t="s">
        <v>213</v>
      </c>
      <c r="V41" s="458" t="s">
        <v>213</v>
      </c>
      <c r="W41" s="458" t="s">
        <v>213</v>
      </c>
      <c r="X41" s="458" t="s">
        <v>213</v>
      </c>
      <c r="Y41" s="458" t="s">
        <v>213</v>
      </c>
      <c r="Z41" s="458" t="s">
        <v>213</v>
      </c>
      <c r="AA41" s="458" t="s">
        <v>213</v>
      </c>
      <c r="AB41" s="512">
        <v>48641</v>
      </c>
      <c r="AC41" s="512">
        <v>0</v>
      </c>
      <c r="AD41" s="458" t="s">
        <v>233</v>
      </c>
      <c r="AE41" s="458" t="s">
        <v>233</v>
      </c>
      <c r="AF41" s="458" t="s">
        <v>487</v>
      </c>
      <c r="AG41" s="458" t="s">
        <v>287</v>
      </c>
      <c r="AH41" s="458" t="s">
        <v>214</v>
      </c>
      <c r="AI41" s="458" t="s">
        <v>214</v>
      </c>
      <c r="AJ41" s="458" t="s">
        <v>260</v>
      </c>
      <c r="AK41" s="528">
        <v>238641</v>
      </c>
      <c r="AL41" s="528">
        <v>48641</v>
      </c>
      <c r="AM41" s="528">
        <v>190000</v>
      </c>
      <c r="AN41" s="528">
        <v>0</v>
      </c>
      <c r="AO41" s="528">
        <v>0</v>
      </c>
      <c r="AP41" s="528">
        <v>0</v>
      </c>
      <c r="AQ41" s="528">
        <v>0</v>
      </c>
      <c r="AR41" s="528">
        <v>0</v>
      </c>
      <c r="AS41" s="528">
        <v>0</v>
      </c>
      <c r="AT41" s="528">
        <v>0</v>
      </c>
      <c r="AU41" s="528">
        <v>0</v>
      </c>
      <c r="AV41" s="528">
        <v>0</v>
      </c>
      <c r="AW41" s="528">
        <v>10000</v>
      </c>
      <c r="AX41" s="528">
        <v>8000</v>
      </c>
      <c r="AY41" s="528">
        <v>50000</v>
      </c>
      <c r="AZ41" s="528">
        <v>40000</v>
      </c>
      <c r="BA41" s="528">
        <v>178641</v>
      </c>
      <c r="BB41" s="528">
        <v>142000</v>
      </c>
      <c r="BC41" s="537">
        <v>8000</v>
      </c>
      <c r="BD41" s="537">
        <v>0</v>
      </c>
      <c r="BE41" s="551">
        <v>15</v>
      </c>
      <c r="BF41" s="545">
        <v>1795537.2</v>
      </c>
      <c r="BG41" s="545">
        <v>1795537.2</v>
      </c>
      <c r="BH41" s="545">
        <v>0</v>
      </c>
      <c r="BI41" s="545">
        <v>0</v>
      </c>
      <c r="BJ41" s="545">
        <v>1486501.36</v>
      </c>
      <c r="BK41" s="545">
        <v>238641</v>
      </c>
      <c r="BL41" s="545">
        <v>1247860.36</v>
      </c>
      <c r="BM41" s="545">
        <v>1.52</v>
      </c>
      <c r="BN41" s="545">
        <v>15</v>
      </c>
      <c r="BO41" s="545">
        <v>0</v>
      </c>
      <c r="BP41" s="545">
        <v>0</v>
      </c>
      <c r="BQ41" s="545">
        <v>0</v>
      </c>
      <c r="BR41" s="528">
        <v>0</v>
      </c>
      <c r="BS41" s="528">
        <v>0</v>
      </c>
      <c r="BT41" s="458"/>
      <c r="BU41" s="458"/>
      <c r="BV41" s="564"/>
      <c r="BW41" s="415" t="str">
        <f>VLOOKUP(P41,'[1]2021年自治区专项债券项目财政部、发改委审核通过明细表'!$F:$F,1,FALSE)</f>
        <v>P21650100-0005</v>
      </c>
      <c r="BX41" s="415" t="str">
        <f>VLOOKUP(E41,'[1]2021年自治区专项债券项目财政部、发改委审核通过明细表'!$E:$E,1,FALSE)</f>
        <v>甘泉堡天银纺织园配套污水处理厂</v>
      </c>
    </row>
    <row r="42" s="416" customFormat="1" ht="33" customHeight="1" spans="1:76">
      <c r="A42" s="455">
        <v>34</v>
      </c>
      <c r="B42" s="456" t="s">
        <v>203</v>
      </c>
      <c r="C42" s="457" t="s">
        <v>204</v>
      </c>
      <c r="D42" s="458">
        <v>650100</v>
      </c>
      <c r="E42" s="458" t="s">
        <v>488</v>
      </c>
      <c r="F42" s="458" t="s">
        <v>489</v>
      </c>
      <c r="G42" s="458" t="s">
        <v>477</v>
      </c>
      <c r="H42" s="458" t="s">
        <v>55</v>
      </c>
      <c r="I42" s="458" t="s">
        <v>241</v>
      </c>
      <c r="J42" s="458">
        <v>2020</v>
      </c>
      <c r="K42" s="487">
        <v>1</v>
      </c>
      <c r="L42" s="499">
        <v>44287</v>
      </c>
      <c r="M42" s="499">
        <v>44531</v>
      </c>
      <c r="N42" s="458" t="s">
        <v>478</v>
      </c>
      <c r="O42" s="458" t="s">
        <v>477</v>
      </c>
      <c r="P42" s="458" t="s">
        <v>490</v>
      </c>
      <c r="Q42" s="458" t="s">
        <v>491</v>
      </c>
      <c r="R42" s="512">
        <v>9285</v>
      </c>
      <c r="S42" s="458" t="s">
        <v>213</v>
      </c>
      <c r="T42" s="458" t="s">
        <v>213</v>
      </c>
      <c r="U42" s="458" t="s">
        <v>213</v>
      </c>
      <c r="V42" s="458" t="s">
        <v>213</v>
      </c>
      <c r="W42" s="458" t="s">
        <v>213</v>
      </c>
      <c r="X42" s="458" t="s">
        <v>213</v>
      </c>
      <c r="Y42" s="458" t="s">
        <v>213</v>
      </c>
      <c r="Z42" s="458" t="s">
        <v>213</v>
      </c>
      <c r="AA42" s="458" t="s">
        <v>213</v>
      </c>
      <c r="AB42" s="512">
        <v>2285</v>
      </c>
      <c r="AC42" s="512">
        <v>0</v>
      </c>
      <c r="AD42" s="458" t="s">
        <v>233</v>
      </c>
      <c r="AE42" s="458" t="s">
        <v>233</v>
      </c>
      <c r="AF42" s="458" t="s">
        <v>492</v>
      </c>
      <c r="AG42" s="458" t="s">
        <v>287</v>
      </c>
      <c r="AH42" s="458" t="s">
        <v>214</v>
      </c>
      <c r="AI42" s="458" t="s">
        <v>214</v>
      </c>
      <c r="AJ42" s="458" t="s">
        <v>260</v>
      </c>
      <c r="AK42" s="528">
        <v>9285</v>
      </c>
      <c r="AL42" s="528">
        <v>2285</v>
      </c>
      <c r="AM42" s="528">
        <v>7000</v>
      </c>
      <c r="AN42" s="528">
        <v>0</v>
      </c>
      <c r="AO42" s="528">
        <v>0</v>
      </c>
      <c r="AP42" s="528">
        <v>0</v>
      </c>
      <c r="AQ42" s="528">
        <v>0</v>
      </c>
      <c r="AR42" s="528">
        <v>0</v>
      </c>
      <c r="AS42" s="528">
        <v>0</v>
      </c>
      <c r="AT42" s="528">
        <v>0</v>
      </c>
      <c r="AU42" s="528">
        <v>0</v>
      </c>
      <c r="AV42" s="528">
        <v>0</v>
      </c>
      <c r="AW42" s="528">
        <v>9285</v>
      </c>
      <c r="AX42" s="528">
        <v>7000</v>
      </c>
      <c r="AY42" s="528">
        <v>0</v>
      </c>
      <c r="AZ42" s="528">
        <v>0</v>
      </c>
      <c r="BA42" s="528">
        <v>0</v>
      </c>
      <c r="BB42" s="528">
        <v>0</v>
      </c>
      <c r="BC42" s="537">
        <v>7000</v>
      </c>
      <c r="BD42" s="537">
        <v>0</v>
      </c>
      <c r="BE42" s="551">
        <v>15</v>
      </c>
      <c r="BF42" s="545">
        <v>105005.1</v>
      </c>
      <c r="BG42" s="545">
        <v>105005.1</v>
      </c>
      <c r="BH42" s="545">
        <v>0</v>
      </c>
      <c r="BI42" s="545">
        <v>0</v>
      </c>
      <c r="BJ42" s="545">
        <v>93562.8</v>
      </c>
      <c r="BK42" s="545">
        <v>9000</v>
      </c>
      <c r="BL42" s="545">
        <v>84562.8</v>
      </c>
      <c r="BM42" s="545">
        <v>1.74</v>
      </c>
      <c r="BN42" s="545">
        <v>15</v>
      </c>
      <c r="BO42" s="545">
        <v>0</v>
      </c>
      <c r="BP42" s="545">
        <v>0</v>
      </c>
      <c r="BQ42" s="545">
        <v>0</v>
      </c>
      <c r="BR42" s="528">
        <v>0</v>
      </c>
      <c r="BS42" s="528">
        <v>0</v>
      </c>
      <c r="BT42" s="458"/>
      <c r="BU42" s="458"/>
      <c r="BV42" s="564"/>
      <c r="BW42" s="415" t="str">
        <f>VLOOKUP(P42,'[1]2021年自治区专项债券项目财政部、发改委审核通过明细表'!$F:$F,1,FALSE)</f>
        <v>P20650100-0020</v>
      </c>
      <c r="BX42" s="415" t="str">
        <f>VLOOKUP(E42,'[1]2021年自治区专项债券项目财政部、发改委审核通过明细表'!$E:$E,1,FALSE)</f>
        <v>甘泉堡天银纺织园配套基础设施建设项目</v>
      </c>
    </row>
    <row r="43" s="426" customFormat="1" ht="33" customHeight="1" spans="1:76">
      <c r="A43" s="455">
        <v>35</v>
      </c>
      <c r="B43" s="456" t="s">
        <v>203</v>
      </c>
      <c r="C43" s="457" t="s">
        <v>493</v>
      </c>
      <c r="D43" s="456">
        <v>650106</v>
      </c>
      <c r="E43" s="456" t="s">
        <v>494</v>
      </c>
      <c r="F43" s="456" t="s">
        <v>495</v>
      </c>
      <c r="G43" s="456" t="s">
        <v>496</v>
      </c>
      <c r="H43" s="456" t="s">
        <v>15</v>
      </c>
      <c r="I43" s="457" t="s">
        <v>209</v>
      </c>
      <c r="J43" s="456">
        <v>2020</v>
      </c>
      <c r="K43" s="487">
        <v>1</v>
      </c>
      <c r="L43" s="456" t="s">
        <v>497</v>
      </c>
      <c r="M43" s="469" t="s">
        <v>498</v>
      </c>
      <c r="N43" s="456" t="s">
        <v>499</v>
      </c>
      <c r="O43" s="456" t="s">
        <v>496</v>
      </c>
      <c r="P43" s="457" t="s">
        <v>500</v>
      </c>
      <c r="Q43" s="456" t="s">
        <v>501</v>
      </c>
      <c r="R43" s="512">
        <v>7165</v>
      </c>
      <c r="S43" s="456" t="s">
        <v>213</v>
      </c>
      <c r="T43" s="456" t="s">
        <v>214</v>
      </c>
      <c r="U43" s="456" t="s">
        <v>213</v>
      </c>
      <c r="V43" s="456" t="s">
        <v>213</v>
      </c>
      <c r="W43" s="456" t="s">
        <v>213</v>
      </c>
      <c r="X43" s="456" t="s">
        <v>213</v>
      </c>
      <c r="Y43" s="456" t="s">
        <v>213</v>
      </c>
      <c r="Z43" s="456" t="s">
        <v>213</v>
      </c>
      <c r="AA43" s="456" t="s">
        <v>213</v>
      </c>
      <c r="AB43" s="512">
        <v>2165</v>
      </c>
      <c r="AC43" s="512"/>
      <c r="AD43" s="457" t="s">
        <v>213</v>
      </c>
      <c r="AE43" s="456" t="s">
        <v>213</v>
      </c>
      <c r="AF43" s="456" t="s">
        <v>502</v>
      </c>
      <c r="AG43" s="456" t="s">
        <v>287</v>
      </c>
      <c r="AH43" s="456" t="s">
        <v>214</v>
      </c>
      <c r="AI43" s="456" t="s">
        <v>214</v>
      </c>
      <c r="AJ43" s="456" t="s">
        <v>260</v>
      </c>
      <c r="AK43" s="528">
        <v>7165</v>
      </c>
      <c r="AL43" s="528"/>
      <c r="AM43" s="528">
        <v>5000</v>
      </c>
      <c r="AN43" s="528">
        <v>1165</v>
      </c>
      <c r="AO43" s="528">
        <v>1000</v>
      </c>
      <c r="AP43" s="528"/>
      <c r="AQ43" s="528"/>
      <c r="AR43" s="528"/>
      <c r="AS43" s="528"/>
      <c r="AT43" s="528"/>
      <c r="AU43" s="528"/>
      <c r="AV43" s="528"/>
      <c r="AW43" s="528">
        <v>3165</v>
      </c>
      <c r="AX43" s="528">
        <v>3000</v>
      </c>
      <c r="AY43" s="528">
        <v>4000</v>
      </c>
      <c r="AZ43" s="528">
        <v>2000</v>
      </c>
      <c r="BA43" s="528"/>
      <c r="BB43" s="528"/>
      <c r="BC43" s="537">
        <v>3000</v>
      </c>
      <c r="BD43" s="537">
        <v>1000</v>
      </c>
      <c r="BE43" s="551">
        <v>10</v>
      </c>
      <c r="BF43" s="545">
        <v>21567.43</v>
      </c>
      <c r="BG43" s="545">
        <v>21567.43</v>
      </c>
      <c r="BH43" s="545"/>
      <c r="BI43" s="545"/>
      <c r="BJ43" s="545">
        <v>13871.16</v>
      </c>
      <c r="BK43" s="545">
        <v>5059.81</v>
      </c>
      <c r="BL43" s="545">
        <v>8811.35</v>
      </c>
      <c r="BM43" s="545">
        <v>1.5</v>
      </c>
      <c r="BN43" s="545">
        <v>10</v>
      </c>
      <c r="BO43" s="545"/>
      <c r="BP43" s="545"/>
      <c r="BQ43" s="545"/>
      <c r="BR43" s="528"/>
      <c r="BS43" s="528"/>
      <c r="BT43" s="458"/>
      <c r="BU43" s="458"/>
      <c r="BV43" s="564"/>
      <c r="BW43" s="415" t="str">
        <f>VLOOKUP(P43,'[1]2021年自治区专项债券项目财政部、发改委审核通过明细表'!$F:$F,1,FALSE)</f>
        <v>P20650106-0086</v>
      </c>
      <c r="BX43" s="415" t="str">
        <f>VLOOKUP(E43,'[1]2021年自治区专项债券项目财政部、发改委审核通过明细表'!$E:$E,1,FALSE)</f>
        <v>乌鲁木齐经济技术开发区（头屯河区）金融城综合立体智能停车库建设项目</v>
      </c>
    </row>
    <row r="44" s="415" customFormat="1" ht="33" customHeight="1" spans="1:76">
      <c r="A44" s="455">
        <v>36</v>
      </c>
      <c r="B44" s="456" t="s">
        <v>203</v>
      </c>
      <c r="C44" s="457" t="s">
        <v>493</v>
      </c>
      <c r="D44" s="469" t="s">
        <v>503</v>
      </c>
      <c r="E44" s="457" t="s">
        <v>504</v>
      </c>
      <c r="F44" s="457" t="s">
        <v>505</v>
      </c>
      <c r="G44" s="457" t="s">
        <v>506</v>
      </c>
      <c r="H44" s="457" t="s">
        <v>31</v>
      </c>
      <c r="I44" s="457" t="s">
        <v>209</v>
      </c>
      <c r="J44" s="457" t="s">
        <v>291</v>
      </c>
      <c r="K44" s="487">
        <v>2</v>
      </c>
      <c r="L44" s="469" t="s">
        <v>507</v>
      </c>
      <c r="M44" s="469" t="s">
        <v>508</v>
      </c>
      <c r="N44" s="457" t="s">
        <v>509</v>
      </c>
      <c r="O44" s="457" t="s">
        <v>506</v>
      </c>
      <c r="P44" s="457" t="s">
        <v>510</v>
      </c>
      <c r="Q44" s="457" t="s">
        <v>511</v>
      </c>
      <c r="R44" s="512">
        <v>19303</v>
      </c>
      <c r="S44" s="458" t="s">
        <v>213</v>
      </c>
      <c r="T44" s="458" t="s">
        <v>214</v>
      </c>
      <c r="U44" s="458" t="s">
        <v>214</v>
      </c>
      <c r="V44" s="458" t="s">
        <v>213</v>
      </c>
      <c r="W44" s="458" t="s">
        <v>213</v>
      </c>
      <c r="X44" s="458" t="s">
        <v>213</v>
      </c>
      <c r="Y44" s="458" t="s">
        <v>214</v>
      </c>
      <c r="Z44" s="458" t="s">
        <v>214</v>
      </c>
      <c r="AA44" s="458" t="s">
        <v>214</v>
      </c>
      <c r="AB44" s="512"/>
      <c r="AC44" s="512"/>
      <c r="AD44" s="458" t="s">
        <v>213</v>
      </c>
      <c r="AE44" s="458" t="s">
        <v>213</v>
      </c>
      <c r="AF44" s="458" t="s">
        <v>512</v>
      </c>
      <c r="AG44" s="458" t="s">
        <v>287</v>
      </c>
      <c r="AH44" s="458" t="s">
        <v>214</v>
      </c>
      <c r="AI44" s="458"/>
      <c r="AJ44" s="458" t="s">
        <v>236</v>
      </c>
      <c r="AK44" s="528">
        <v>19303</v>
      </c>
      <c r="AL44" s="528">
        <v>0</v>
      </c>
      <c r="AM44" s="528">
        <v>3000</v>
      </c>
      <c r="AN44" s="528">
        <v>0</v>
      </c>
      <c r="AO44" s="528">
        <v>0</v>
      </c>
      <c r="AP44" s="528">
        <v>16303</v>
      </c>
      <c r="AQ44" s="528">
        <v>0</v>
      </c>
      <c r="AR44" s="528">
        <v>0</v>
      </c>
      <c r="AS44" s="528">
        <v>0</v>
      </c>
      <c r="AT44" s="528">
        <v>0</v>
      </c>
      <c r="AU44" s="528">
        <v>0</v>
      </c>
      <c r="AV44" s="528">
        <v>0</v>
      </c>
      <c r="AW44" s="528">
        <v>7721</v>
      </c>
      <c r="AX44" s="528">
        <v>3000</v>
      </c>
      <c r="AY44" s="528">
        <v>11582</v>
      </c>
      <c r="AZ44" s="528">
        <v>0</v>
      </c>
      <c r="BA44" s="528">
        <v>0</v>
      </c>
      <c r="BB44" s="528">
        <v>0</v>
      </c>
      <c r="BC44" s="537">
        <v>3000</v>
      </c>
      <c r="BD44" s="537">
        <v>0</v>
      </c>
      <c r="BE44" s="551">
        <v>10</v>
      </c>
      <c r="BF44" s="545">
        <v>24948</v>
      </c>
      <c r="BG44" s="548">
        <v>24948</v>
      </c>
      <c r="BH44" s="548">
        <v>0</v>
      </c>
      <c r="BI44" s="548">
        <v>0</v>
      </c>
      <c r="BJ44" s="545">
        <v>23759.27</v>
      </c>
      <c r="BK44" s="548">
        <v>19303</v>
      </c>
      <c r="BL44" s="548">
        <v>4456.27</v>
      </c>
      <c r="BM44" s="548">
        <v>4.71</v>
      </c>
      <c r="BN44" s="548">
        <v>10</v>
      </c>
      <c r="BO44" s="545"/>
      <c r="BP44" s="545"/>
      <c r="BQ44" s="545"/>
      <c r="BR44" s="528"/>
      <c r="BS44" s="528"/>
      <c r="BT44" s="458"/>
      <c r="BU44" s="458"/>
      <c r="BV44" s="564"/>
      <c r="BW44" s="415" t="str">
        <f>VLOOKUP(P44,'[1]2021年自治区专项债券项目财政部、发改委审核通过明细表'!$F:$F,1,FALSE)</f>
        <v>P20650106-0013</v>
      </c>
      <c r="BX44" s="415" t="str">
        <f>VLOOKUP(E44,'[1]2021年自治区专项债券项目财政部、发改委审核通过明细表'!$E:$E,1,FALSE)</f>
        <v>乌鲁木齐经济技术开发区（头屯河区）第二人民医院应急医疗救治项目</v>
      </c>
    </row>
    <row r="45" s="427" customFormat="1" ht="33" customHeight="1" spans="1:76">
      <c r="A45" s="455">
        <v>37</v>
      </c>
      <c r="B45" s="456" t="s">
        <v>203</v>
      </c>
      <c r="C45" s="457" t="s">
        <v>493</v>
      </c>
      <c r="D45" s="469">
        <v>650106</v>
      </c>
      <c r="E45" s="470" t="s">
        <v>513</v>
      </c>
      <c r="F45" s="469" t="s">
        <v>514</v>
      </c>
      <c r="G45" s="469" t="s">
        <v>515</v>
      </c>
      <c r="H45" s="469" t="s">
        <v>55</v>
      </c>
      <c r="I45" s="457" t="s">
        <v>209</v>
      </c>
      <c r="J45" s="458">
        <v>2020</v>
      </c>
      <c r="K45" s="458">
        <v>4</v>
      </c>
      <c r="L45" s="469" t="s">
        <v>265</v>
      </c>
      <c r="M45" s="469" t="s">
        <v>516</v>
      </c>
      <c r="N45" s="469" t="s">
        <v>517</v>
      </c>
      <c r="O45" s="469" t="s">
        <v>518</v>
      </c>
      <c r="P45" s="456" t="s">
        <v>519</v>
      </c>
      <c r="Q45" s="456" t="s">
        <v>520</v>
      </c>
      <c r="R45" s="512">
        <v>501968.05</v>
      </c>
      <c r="S45" s="456" t="s">
        <v>213</v>
      </c>
      <c r="T45" s="456" t="s">
        <v>213</v>
      </c>
      <c r="U45" s="456" t="s">
        <v>214</v>
      </c>
      <c r="V45" s="456" t="s">
        <v>213</v>
      </c>
      <c r="W45" s="456" t="s">
        <v>213</v>
      </c>
      <c r="X45" s="456" t="s">
        <v>214</v>
      </c>
      <c r="Y45" s="456" t="s">
        <v>213</v>
      </c>
      <c r="Z45" s="456" t="s">
        <v>213</v>
      </c>
      <c r="AA45" s="456" t="s">
        <v>213</v>
      </c>
      <c r="AB45" s="512">
        <v>101968.05</v>
      </c>
      <c r="AC45" s="512">
        <v>38528.13</v>
      </c>
      <c r="AD45" s="457" t="s">
        <v>213</v>
      </c>
      <c r="AE45" s="456" t="s">
        <v>213</v>
      </c>
      <c r="AF45" s="460" t="s">
        <v>521</v>
      </c>
      <c r="AG45" s="456" t="s">
        <v>287</v>
      </c>
      <c r="AH45" s="456" t="s">
        <v>214</v>
      </c>
      <c r="AI45" s="456" t="s">
        <v>214</v>
      </c>
      <c r="AJ45" s="456" t="s">
        <v>260</v>
      </c>
      <c r="AK45" s="528">
        <v>501968.05</v>
      </c>
      <c r="AL45" s="528"/>
      <c r="AM45" s="528">
        <v>400000</v>
      </c>
      <c r="AN45" s="528">
        <v>101968.05</v>
      </c>
      <c r="AO45" s="528"/>
      <c r="AP45" s="528"/>
      <c r="AQ45" s="528">
        <v>101528.13</v>
      </c>
      <c r="AR45" s="528"/>
      <c r="AS45" s="528">
        <v>63000</v>
      </c>
      <c r="AT45" s="528">
        <v>38528.13</v>
      </c>
      <c r="AU45" s="528"/>
      <c r="AV45" s="528"/>
      <c r="AW45" s="528">
        <v>65000</v>
      </c>
      <c r="AX45" s="528">
        <v>20000</v>
      </c>
      <c r="AY45" s="528">
        <v>160000</v>
      </c>
      <c r="AZ45" s="528">
        <v>150000</v>
      </c>
      <c r="BA45" s="528">
        <v>175439.92</v>
      </c>
      <c r="BB45" s="528">
        <v>167000</v>
      </c>
      <c r="BC45" s="537">
        <v>20000</v>
      </c>
      <c r="BD45" s="537"/>
      <c r="BE45" s="551">
        <v>15</v>
      </c>
      <c r="BF45" s="545">
        <v>1131307.81</v>
      </c>
      <c r="BG45" s="545">
        <v>1131307.81</v>
      </c>
      <c r="BH45" s="545"/>
      <c r="BI45" s="545"/>
      <c r="BJ45" s="545">
        <v>511184.11</v>
      </c>
      <c r="BK45" s="545">
        <v>501968.05</v>
      </c>
      <c r="BL45" s="545">
        <v>9216.06</v>
      </c>
      <c r="BM45" s="545">
        <v>1.69</v>
      </c>
      <c r="BN45" s="545">
        <v>15</v>
      </c>
      <c r="BO45" s="545">
        <v>101528.13</v>
      </c>
      <c r="BP45" s="545"/>
      <c r="BQ45" s="545"/>
      <c r="BR45" s="528"/>
      <c r="BS45" s="528"/>
      <c r="BT45" s="456"/>
      <c r="BU45" s="469"/>
      <c r="BV45" s="565" t="s">
        <v>522</v>
      </c>
      <c r="BW45" s="415" t="e">
        <f>VLOOKUP(P45,'[1]2021年自治区专项债券项目财政部、发改委审核通过明细表'!$F:$F,1,FALSE)</f>
        <v>#N/A</v>
      </c>
      <c r="BX45" s="415" t="e">
        <f>VLOOKUP(E45,'[1]2021年自治区专项债券项目财政部、发改委审核通过明细表'!$E:$E,1,FALSE)</f>
        <v>#N/A</v>
      </c>
    </row>
    <row r="46" s="416" customFormat="1" ht="33" customHeight="1" spans="1:76">
      <c r="A46" s="455">
        <v>38</v>
      </c>
      <c r="B46" s="456" t="s">
        <v>203</v>
      </c>
      <c r="C46" s="457" t="s">
        <v>493</v>
      </c>
      <c r="D46" s="469">
        <v>650106</v>
      </c>
      <c r="E46" s="457" t="s">
        <v>523</v>
      </c>
      <c r="F46" s="457" t="s">
        <v>524</v>
      </c>
      <c r="G46" s="457" t="s">
        <v>525</v>
      </c>
      <c r="H46" s="457" t="s">
        <v>55</v>
      </c>
      <c r="I46" s="457" t="s">
        <v>209</v>
      </c>
      <c r="J46" s="457" t="s">
        <v>291</v>
      </c>
      <c r="K46" s="487">
        <v>2</v>
      </c>
      <c r="L46" s="469" t="s">
        <v>526</v>
      </c>
      <c r="M46" s="469" t="s">
        <v>304</v>
      </c>
      <c r="N46" s="457" t="s">
        <v>527</v>
      </c>
      <c r="O46" s="457" t="s">
        <v>525</v>
      </c>
      <c r="P46" s="457" t="s">
        <v>528</v>
      </c>
      <c r="Q46" s="457" t="s">
        <v>529</v>
      </c>
      <c r="R46" s="512">
        <v>50570</v>
      </c>
      <c r="S46" s="458" t="s">
        <v>213</v>
      </c>
      <c r="T46" s="458" t="s">
        <v>213</v>
      </c>
      <c r="U46" s="458" t="s">
        <v>214</v>
      </c>
      <c r="V46" s="458" t="s">
        <v>213</v>
      </c>
      <c r="W46" s="458" t="s">
        <v>213</v>
      </c>
      <c r="X46" s="458" t="s">
        <v>213</v>
      </c>
      <c r="Y46" s="458" t="s">
        <v>213</v>
      </c>
      <c r="Z46" s="458" t="s">
        <v>213</v>
      </c>
      <c r="AA46" s="458" t="s">
        <v>213</v>
      </c>
      <c r="AB46" s="512">
        <v>10114</v>
      </c>
      <c r="AC46" s="512">
        <v>6058</v>
      </c>
      <c r="AD46" s="458" t="s">
        <v>213</v>
      </c>
      <c r="AE46" s="458" t="s">
        <v>213</v>
      </c>
      <c r="AF46" s="458" t="s">
        <v>530</v>
      </c>
      <c r="AG46" s="458" t="s">
        <v>287</v>
      </c>
      <c r="AH46" s="458" t="s">
        <v>214</v>
      </c>
      <c r="AI46" s="458" t="s">
        <v>214</v>
      </c>
      <c r="AJ46" s="458" t="s">
        <v>260</v>
      </c>
      <c r="AK46" s="528">
        <v>50570</v>
      </c>
      <c r="AL46" s="528">
        <v>0</v>
      </c>
      <c r="AM46" s="528">
        <v>18000</v>
      </c>
      <c r="AN46" s="528">
        <v>12570</v>
      </c>
      <c r="AO46" s="528">
        <v>15000</v>
      </c>
      <c r="AP46" s="528">
        <v>5000</v>
      </c>
      <c r="AQ46" s="528">
        <v>26058</v>
      </c>
      <c r="AR46" s="528">
        <v>0</v>
      </c>
      <c r="AS46" s="528">
        <v>15000</v>
      </c>
      <c r="AT46" s="528">
        <v>6058</v>
      </c>
      <c r="AU46" s="528"/>
      <c r="AV46" s="528">
        <v>5000</v>
      </c>
      <c r="AW46" s="528">
        <v>24512</v>
      </c>
      <c r="AX46" s="528">
        <v>3000</v>
      </c>
      <c r="AY46" s="528"/>
      <c r="AZ46" s="528"/>
      <c r="BA46" s="528"/>
      <c r="BB46" s="528"/>
      <c r="BC46" s="537">
        <v>3000</v>
      </c>
      <c r="BD46" s="537"/>
      <c r="BE46" s="551">
        <v>15</v>
      </c>
      <c r="BF46" s="545">
        <v>120309.81023508</v>
      </c>
      <c r="BG46" s="545">
        <v>120309.81023508</v>
      </c>
      <c r="BH46" s="545"/>
      <c r="BI46" s="545"/>
      <c r="BJ46" s="545">
        <v>78922.3536919579</v>
      </c>
      <c r="BK46" s="545">
        <v>46697</v>
      </c>
      <c r="BL46" s="545">
        <v>32225.3536919579</v>
      </c>
      <c r="BM46" s="545">
        <v>1.54</v>
      </c>
      <c r="BN46" s="545">
        <v>15</v>
      </c>
      <c r="BO46" s="545">
        <v>15619</v>
      </c>
      <c r="BP46" s="545">
        <v>15619</v>
      </c>
      <c r="BQ46" s="545"/>
      <c r="BR46" s="528"/>
      <c r="BS46" s="528"/>
      <c r="BT46" s="458"/>
      <c r="BU46" s="467" t="s">
        <v>531</v>
      </c>
      <c r="BV46" s="564"/>
      <c r="BW46" s="415" t="str">
        <f>VLOOKUP(P46,'[1]2021年自治区专项债券项目财政部、发改委审核通过明细表'!$F:$F,1,FALSE)</f>
        <v>P20650106-0008</v>
      </c>
      <c r="BX46" s="415" t="str">
        <f>VLOOKUP(E46,'[1]2021年自治区专项债券项目财政部、发改委审核通过明细表'!$E:$E,1,FALSE)</f>
        <v>丝绸之路经济带新疆国际纺织品服装园区服务中心项目</v>
      </c>
    </row>
    <row r="47" s="416" customFormat="1" ht="33" customHeight="1" spans="1:76">
      <c r="A47" s="455">
        <v>39</v>
      </c>
      <c r="B47" s="456" t="s">
        <v>203</v>
      </c>
      <c r="C47" s="457" t="s">
        <v>493</v>
      </c>
      <c r="D47" s="469">
        <v>650106</v>
      </c>
      <c r="E47" s="457" t="s">
        <v>532</v>
      </c>
      <c r="F47" s="457" t="s">
        <v>533</v>
      </c>
      <c r="G47" s="457" t="s">
        <v>525</v>
      </c>
      <c r="H47" s="457" t="s">
        <v>55</v>
      </c>
      <c r="I47" s="457" t="s">
        <v>209</v>
      </c>
      <c r="J47" s="457" t="s">
        <v>291</v>
      </c>
      <c r="K47" s="487">
        <v>2</v>
      </c>
      <c r="L47" s="469" t="s">
        <v>534</v>
      </c>
      <c r="M47" s="469" t="s">
        <v>304</v>
      </c>
      <c r="N47" s="457" t="s">
        <v>527</v>
      </c>
      <c r="O47" s="457" t="s">
        <v>525</v>
      </c>
      <c r="P47" s="457" t="s">
        <v>535</v>
      </c>
      <c r="Q47" s="457" t="s">
        <v>536</v>
      </c>
      <c r="R47" s="512">
        <v>18000</v>
      </c>
      <c r="S47" s="458" t="s">
        <v>213</v>
      </c>
      <c r="T47" s="458" t="s">
        <v>213</v>
      </c>
      <c r="U47" s="458"/>
      <c r="V47" s="458" t="s">
        <v>213</v>
      </c>
      <c r="W47" s="458"/>
      <c r="X47" s="458" t="s">
        <v>213</v>
      </c>
      <c r="Y47" s="458" t="s">
        <v>213</v>
      </c>
      <c r="Z47" s="458" t="s">
        <v>213</v>
      </c>
      <c r="AA47" s="458" t="s">
        <v>213</v>
      </c>
      <c r="AB47" s="512">
        <v>3600</v>
      </c>
      <c r="AC47" s="512">
        <v>3600</v>
      </c>
      <c r="AD47" s="458" t="s">
        <v>213</v>
      </c>
      <c r="AE47" s="458" t="s">
        <v>213</v>
      </c>
      <c r="AF47" s="458" t="s">
        <v>537</v>
      </c>
      <c r="AG47" s="458" t="s">
        <v>287</v>
      </c>
      <c r="AH47" s="458" t="s">
        <v>214</v>
      </c>
      <c r="AI47" s="458" t="s">
        <v>214</v>
      </c>
      <c r="AJ47" s="458" t="s">
        <v>260</v>
      </c>
      <c r="AK47" s="528">
        <v>18000</v>
      </c>
      <c r="AL47" s="528">
        <v>0</v>
      </c>
      <c r="AM47" s="528">
        <v>9000</v>
      </c>
      <c r="AN47" s="528">
        <v>9000</v>
      </c>
      <c r="AO47" s="528">
        <v>0</v>
      </c>
      <c r="AP47" s="528">
        <v>0</v>
      </c>
      <c r="AQ47" s="528">
        <v>13518</v>
      </c>
      <c r="AR47" s="528">
        <v>0</v>
      </c>
      <c r="AS47" s="528">
        <v>8000</v>
      </c>
      <c r="AT47" s="528">
        <v>5518</v>
      </c>
      <c r="AU47" s="528"/>
      <c r="AV47" s="528"/>
      <c r="AW47" s="528">
        <v>4482</v>
      </c>
      <c r="AX47" s="528">
        <v>1000</v>
      </c>
      <c r="AY47" s="528"/>
      <c r="AZ47" s="528"/>
      <c r="BA47" s="528"/>
      <c r="BB47" s="528"/>
      <c r="BC47" s="537">
        <v>1000</v>
      </c>
      <c r="BD47" s="537"/>
      <c r="BE47" s="551">
        <v>10</v>
      </c>
      <c r="BF47" s="545">
        <v>55133.391108888</v>
      </c>
      <c r="BG47" s="545">
        <v>55133.391108888</v>
      </c>
      <c r="BH47" s="545"/>
      <c r="BI47" s="545"/>
      <c r="BJ47" s="545">
        <v>33224.8502671689</v>
      </c>
      <c r="BK47" s="545">
        <v>11592.64</v>
      </c>
      <c r="BL47" s="545">
        <v>21632.2102671689</v>
      </c>
      <c r="BM47" s="545">
        <v>2.2</v>
      </c>
      <c r="BN47" s="545">
        <v>10</v>
      </c>
      <c r="BO47" s="545">
        <v>8904</v>
      </c>
      <c r="BP47" s="545">
        <v>8904</v>
      </c>
      <c r="BQ47" s="545"/>
      <c r="BR47" s="528"/>
      <c r="BS47" s="528"/>
      <c r="BT47" s="458"/>
      <c r="BU47" s="467"/>
      <c r="BV47" s="564"/>
      <c r="BW47" s="415" t="str">
        <f>VLOOKUP(P47,'[1]2021年自治区专项债券项目财政部、发改委审核通过明细表'!$F:$F,1,FALSE)</f>
        <v>P20650106-0011</v>
      </c>
      <c r="BX47" s="415" t="str">
        <f>VLOOKUP(E47,'[1]2021年自治区专项债券项目财政部、发改委审核通过明细表'!$E:$E,1,FALSE)</f>
        <v>乌鲁木齐国际纺织品服装商贸中心配套智能仓储项目</v>
      </c>
    </row>
    <row r="48" s="414" customFormat="1" ht="33" customHeight="1" spans="1:76">
      <c r="A48" s="471" t="s">
        <v>538</v>
      </c>
      <c r="B48" s="471"/>
      <c r="C48" s="471"/>
      <c r="D48" s="471"/>
      <c r="E48" s="471"/>
      <c r="F48" s="471"/>
      <c r="G48" s="472"/>
      <c r="H48" s="473"/>
      <c r="I48" s="473"/>
      <c r="J48" s="473"/>
      <c r="K48" s="502"/>
      <c r="L48" s="502"/>
      <c r="M48" s="502"/>
      <c r="N48" s="473"/>
      <c r="O48" s="473"/>
      <c r="P48" s="473"/>
      <c r="Q48" s="473"/>
      <c r="R48" s="518">
        <f>SUM(R49:R59)</f>
        <v>333941.17</v>
      </c>
      <c r="S48" s="519"/>
      <c r="T48" s="519"/>
      <c r="U48" s="519"/>
      <c r="V48" s="519"/>
      <c r="W48" s="519"/>
      <c r="X48" s="519"/>
      <c r="Y48" s="519"/>
      <c r="Z48" s="519"/>
      <c r="AA48" s="519"/>
      <c r="AB48" s="518">
        <f>SUM(AB49:AB59)</f>
        <v>52122</v>
      </c>
      <c r="AC48" s="518">
        <f>SUM(AC49:AC59)</f>
        <v>2050</v>
      </c>
      <c r="AD48" s="519"/>
      <c r="AE48" s="519"/>
      <c r="AF48" s="519"/>
      <c r="AG48" s="519"/>
      <c r="AH48" s="519"/>
      <c r="AI48" s="519"/>
      <c r="AJ48" s="519"/>
      <c r="AK48" s="518">
        <f t="shared" ref="AK48:BL48" si="3">SUM(AK49:AK59)</f>
        <v>333941.17</v>
      </c>
      <c r="AL48" s="518">
        <f t="shared" si="3"/>
        <v>62541.17</v>
      </c>
      <c r="AM48" s="518">
        <f t="shared" si="3"/>
        <v>236000</v>
      </c>
      <c r="AN48" s="518">
        <f t="shared" si="3"/>
        <v>0</v>
      </c>
      <c r="AO48" s="518">
        <f t="shared" si="3"/>
        <v>12000</v>
      </c>
      <c r="AP48" s="518">
        <f t="shared" si="3"/>
        <v>23400</v>
      </c>
      <c r="AQ48" s="518">
        <f t="shared" si="3"/>
        <v>87550</v>
      </c>
      <c r="AR48" s="518">
        <f t="shared" si="3"/>
        <v>2050</v>
      </c>
      <c r="AS48" s="518">
        <f t="shared" si="3"/>
        <v>85000</v>
      </c>
      <c r="AT48" s="518">
        <f t="shared" si="3"/>
        <v>0</v>
      </c>
      <c r="AU48" s="518">
        <f t="shared" si="3"/>
        <v>0</v>
      </c>
      <c r="AV48" s="518">
        <f t="shared" si="3"/>
        <v>500</v>
      </c>
      <c r="AW48" s="518">
        <f t="shared" si="3"/>
        <v>106125</v>
      </c>
      <c r="AX48" s="518">
        <f t="shared" si="3"/>
        <v>84000</v>
      </c>
      <c r="AY48" s="518">
        <f t="shared" si="3"/>
        <v>30144.17</v>
      </c>
      <c r="AZ48" s="518">
        <f t="shared" si="3"/>
        <v>0</v>
      </c>
      <c r="BA48" s="518">
        <f t="shared" si="3"/>
        <v>0</v>
      </c>
      <c r="BB48" s="518">
        <f t="shared" si="3"/>
        <v>0</v>
      </c>
      <c r="BC48" s="518">
        <f t="shared" si="3"/>
        <v>84000</v>
      </c>
      <c r="BD48" s="518">
        <f t="shared" si="3"/>
        <v>6000</v>
      </c>
      <c r="BE48" s="518"/>
      <c r="BF48" s="518">
        <f t="shared" si="3"/>
        <v>748598.99</v>
      </c>
      <c r="BG48" s="518">
        <f t="shared" si="3"/>
        <v>748598.99</v>
      </c>
      <c r="BH48" s="518">
        <f t="shared" si="3"/>
        <v>0</v>
      </c>
      <c r="BI48" s="518">
        <f t="shared" si="3"/>
        <v>0</v>
      </c>
      <c r="BJ48" s="518">
        <f t="shared" si="3"/>
        <v>478828.5</v>
      </c>
      <c r="BK48" s="518">
        <f t="shared" si="3"/>
        <v>342856.41</v>
      </c>
      <c r="BL48" s="518">
        <f t="shared" si="3"/>
        <v>135972.09</v>
      </c>
      <c r="BM48" s="518"/>
      <c r="BN48" s="518"/>
      <c r="BO48" s="518"/>
      <c r="BP48" s="518"/>
      <c r="BQ48" s="518"/>
      <c r="BR48" s="518"/>
      <c r="BS48" s="518"/>
      <c r="BT48" s="557"/>
      <c r="BU48" s="557"/>
      <c r="BX48" s="436"/>
    </row>
    <row r="49" s="416" customFormat="1" ht="33" customHeight="1" spans="1:76">
      <c r="A49" s="474">
        <v>1</v>
      </c>
      <c r="B49" s="474" t="s">
        <v>539</v>
      </c>
      <c r="C49" s="475" t="s">
        <v>540</v>
      </c>
      <c r="D49" s="475">
        <v>650202</v>
      </c>
      <c r="E49" s="475" t="s">
        <v>541</v>
      </c>
      <c r="F49" s="476" t="s">
        <v>542</v>
      </c>
      <c r="G49" s="477" t="s">
        <v>543</v>
      </c>
      <c r="H49" s="456" t="s">
        <v>39</v>
      </c>
      <c r="I49" s="456" t="s">
        <v>209</v>
      </c>
      <c r="J49" s="456">
        <v>2019</v>
      </c>
      <c r="K49" s="468">
        <v>3</v>
      </c>
      <c r="L49" s="488">
        <v>43556</v>
      </c>
      <c r="M49" s="488">
        <v>44560</v>
      </c>
      <c r="N49" s="456" t="s">
        <v>544</v>
      </c>
      <c r="O49" s="477" t="s">
        <v>543</v>
      </c>
      <c r="P49" s="477" t="s">
        <v>545</v>
      </c>
      <c r="Q49" s="520" t="s">
        <v>546</v>
      </c>
      <c r="R49" s="512">
        <v>6000</v>
      </c>
      <c r="S49" s="456" t="s">
        <v>213</v>
      </c>
      <c r="T49" s="456" t="s">
        <v>213</v>
      </c>
      <c r="U49" s="456" t="s">
        <v>213</v>
      </c>
      <c r="V49" s="456" t="s">
        <v>213</v>
      </c>
      <c r="W49" s="456" t="s">
        <v>213</v>
      </c>
      <c r="X49" s="456" t="s">
        <v>213</v>
      </c>
      <c r="Y49" s="456" t="s">
        <v>213</v>
      </c>
      <c r="Z49" s="456" t="s">
        <v>213</v>
      </c>
      <c r="AA49" s="456" t="s">
        <v>213</v>
      </c>
      <c r="AB49" s="512">
        <v>1600</v>
      </c>
      <c r="AC49" s="512">
        <v>1600</v>
      </c>
      <c r="AD49" s="457" t="s">
        <v>213</v>
      </c>
      <c r="AE49" s="456" t="s">
        <v>213</v>
      </c>
      <c r="AF49" s="456" t="s">
        <v>547</v>
      </c>
      <c r="AG49" s="456" t="s">
        <v>548</v>
      </c>
      <c r="AH49" s="456" t="s">
        <v>214</v>
      </c>
      <c r="AI49" s="456" t="s">
        <v>214</v>
      </c>
      <c r="AJ49" s="456" t="s">
        <v>260</v>
      </c>
      <c r="AK49" s="512">
        <v>6000</v>
      </c>
      <c r="AL49" s="512">
        <v>1600</v>
      </c>
      <c r="AM49" s="512">
        <v>2000</v>
      </c>
      <c r="AN49" s="512"/>
      <c r="AO49" s="512"/>
      <c r="AP49" s="512">
        <v>2400</v>
      </c>
      <c r="AQ49" s="512">
        <v>1600</v>
      </c>
      <c r="AR49" s="512">
        <v>1600</v>
      </c>
      <c r="AS49" s="512"/>
      <c r="AT49" s="512"/>
      <c r="AU49" s="512"/>
      <c r="AV49" s="512"/>
      <c r="AW49" s="512">
        <v>4400</v>
      </c>
      <c r="AX49" s="512">
        <v>2000</v>
      </c>
      <c r="AY49" s="512"/>
      <c r="AZ49" s="512"/>
      <c r="BA49" s="512"/>
      <c r="BB49" s="512"/>
      <c r="BC49" s="512">
        <v>2000</v>
      </c>
      <c r="BD49" s="512"/>
      <c r="BE49" s="512" t="s">
        <v>10</v>
      </c>
      <c r="BF49" s="512">
        <v>10612.24</v>
      </c>
      <c r="BG49" s="512">
        <v>10612.24</v>
      </c>
      <c r="BH49" s="512"/>
      <c r="BI49" s="512"/>
      <c r="BJ49" s="512">
        <v>11143.49</v>
      </c>
      <c r="BK49" s="512">
        <v>5979.63</v>
      </c>
      <c r="BL49" s="512">
        <v>5163.86</v>
      </c>
      <c r="BM49" s="512">
        <v>1.88</v>
      </c>
      <c r="BN49" s="528" t="s">
        <v>10</v>
      </c>
      <c r="BO49" s="512"/>
      <c r="BP49" s="512"/>
      <c r="BQ49" s="512"/>
      <c r="BR49" s="512"/>
      <c r="BS49" s="512"/>
      <c r="BT49" s="520"/>
      <c r="BU49" s="479"/>
      <c r="BW49" s="415" t="str">
        <f>VLOOKUP(P49,'[1]2021年自治区专项债券项目财政部、发改委审核通过明细表'!$F:$F,1,FALSE)</f>
        <v>P19650202-0046</v>
      </c>
      <c r="BX49" s="415" t="str">
        <f>VLOOKUP(E49,'[1]2021年自治区专项债券项目财政部、发改委审核通过明细表'!$E:$E,1,FALSE)</f>
        <v>克拉玛依市独山子区老年养护院改扩建项目</v>
      </c>
    </row>
    <row r="50" s="415" customFormat="1" ht="33" customHeight="1" spans="1:76">
      <c r="A50" s="458">
        <v>2</v>
      </c>
      <c r="B50" s="458" t="s">
        <v>539</v>
      </c>
      <c r="C50" s="456" t="s">
        <v>540</v>
      </c>
      <c r="D50" s="456">
        <v>650202</v>
      </c>
      <c r="E50" s="456" t="s">
        <v>549</v>
      </c>
      <c r="F50" s="478" t="s">
        <v>550</v>
      </c>
      <c r="G50" s="478" t="s">
        <v>551</v>
      </c>
      <c r="H50" s="467" t="s">
        <v>41</v>
      </c>
      <c r="I50" s="456" t="s">
        <v>209</v>
      </c>
      <c r="J50" s="456">
        <v>2020</v>
      </c>
      <c r="K50" s="456">
        <v>3</v>
      </c>
      <c r="L50" s="488">
        <v>44020</v>
      </c>
      <c r="M50" s="488">
        <v>44917</v>
      </c>
      <c r="N50" s="456" t="s">
        <v>544</v>
      </c>
      <c r="O50" s="478" t="s">
        <v>551</v>
      </c>
      <c r="P50" s="478" t="s">
        <v>552</v>
      </c>
      <c r="Q50" s="478" t="s">
        <v>553</v>
      </c>
      <c r="R50" s="512">
        <v>27500</v>
      </c>
      <c r="S50" s="456" t="s">
        <v>213</v>
      </c>
      <c r="T50" s="456" t="s">
        <v>213</v>
      </c>
      <c r="U50" s="456" t="s">
        <v>213</v>
      </c>
      <c r="V50" s="456" t="s">
        <v>213</v>
      </c>
      <c r="W50" s="456" t="s">
        <v>213</v>
      </c>
      <c r="X50" s="456" t="s">
        <v>213</v>
      </c>
      <c r="Y50" s="456" t="s">
        <v>213</v>
      </c>
      <c r="Z50" s="456" t="s">
        <v>213</v>
      </c>
      <c r="AA50" s="456" t="s">
        <v>213</v>
      </c>
      <c r="AB50" s="512">
        <v>500</v>
      </c>
      <c r="AC50" s="512"/>
      <c r="AD50" s="457" t="s">
        <v>213</v>
      </c>
      <c r="AE50" s="456" t="s">
        <v>213</v>
      </c>
      <c r="AF50" s="456" t="s">
        <v>554</v>
      </c>
      <c r="AG50" s="456" t="s">
        <v>548</v>
      </c>
      <c r="AH50" s="456" t="s">
        <v>214</v>
      </c>
      <c r="AI50" s="456" t="s">
        <v>214</v>
      </c>
      <c r="AJ50" s="456" t="s">
        <v>260</v>
      </c>
      <c r="AK50" s="512">
        <v>27500</v>
      </c>
      <c r="AL50" s="512">
        <v>500</v>
      </c>
      <c r="AM50" s="512">
        <v>6000</v>
      </c>
      <c r="AN50" s="512"/>
      <c r="AO50" s="512"/>
      <c r="AP50" s="512">
        <v>21000</v>
      </c>
      <c r="AQ50" s="512">
        <v>500</v>
      </c>
      <c r="AR50" s="512"/>
      <c r="AS50" s="512"/>
      <c r="AT50" s="512"/>
      <c r="AU50" s="512"/>
      <c r="AV50" s="512">
        <v>500</v>
      </c>
      <c r="AW50" s="512">
        <v>6000</v>
      </c>
      <c r="AX50" s="512">
        <v>6000</v>
      </c>
      <c r="AY50" s="512">
        <v>21000</v>
      </c>
      <c r="AZ50" s="512"/>
      <c r="BA50" s="512"/>
      <c r="BB50" s="512"/>
      <c r="BC50" s="512">
        <v>6000</v>
      </c>
      <c r="BD50" s="512"/>
      <c r="BE50" s="512" t="s">
        <v>13</v>
      </c>
      <c r="BF50" s="512">
        <v>31310.43</v>
      </c>
      <c r="BG50" s="512">
        <v>31310.43</v>
      </c>
      <c r="BH50" s="512"/>
      <c r="BI50" s="512"/>
      <c r="BJ50" s="512">
        <v>41689.59</v>
      </c>
      <c r="BK50" s="512">
        <v>28182.95</v>
      </c>
      <c r="BL50" s="512">
        <v>13506.64</v>
      </c>
      <c r="BM50" s="512">
        <v>1.73</v>
      </c>
      <c r="BN50" s="528" t="s">
        <v>13</v>
      </c>
      <c r="BO50" s="512"/>
      <c r="BP50" s="512"/>
      <c r="BQ50" s="512"/>
      <c r="BR50" s="512"/>
      <c r="BS50" s="512"/>
      <c r="BT50" s="558"/>
      <c r="BU50" s="558"/>
      <c r="BW50" s="415" t="str">
        <f>VLOOKUP(P50,'[1]2021年自治区专项债券项目财政部、发改委审核通过明细表'!$F:$F,1,FALSE)</f>
        <v>P20650202-0030</v>
      </c>
      <c r="BX50" s="415" t="str">
        <f>VLOOKUP(E50,'[1]2021年自治区专项债券项目财政部、发改委审核通过明细表'!$E:$E,1,FALSE)</f>
        <v>克拉玛依市独山子区独库旅游集散中心及配套基础设施建设项目</v>
      </c>
    </row>
    <row r="51" s="415" customFormat="1" ht="33" customHeight="1" spans="1:76">
      <c r="A51" s="458">
        <v>3</v>
      </c>
      <c r="B51" s="479" t="s">
        <v>539</v>
      </c>
      <c r="C51" s="477" t="s">
        <v>555</v>
      </c>
      <c r="D51" s="456">
        <v>650203</v>
      </c>
      <c r="E51" s="477" t="s">
        <v>556</v>
      </c>
      <c r="F51" s="478" t="s">
        <v>557</v>
      </c>
      <c r="G51" s="477" t="s">
        <v>558</v>
      </c>
      <c r="H51" s="456" t="s">
        <v>15</v>
      </c>
      <c r="I51" s="456" t="s">
        <v>209</v>
      </c>
      <c r="J51" s="456">
        <v>2019</v>
      </c>
      <c r="K51" s="456">
        <v>2</v>
      </c>
      <c r="L51" s="488">
        <v>43952</v>
      </c>
      <c r="M51" s="488">
        <v>44377</v>
      </c>
      <c r="N51" s="477" t="s">
        <v>558</v>
      </c>
      <c r="O51" s="477" t="s">
        <v>558</v>
      </c>
      <c r="P51" s="477" t="s">
        <v>559</v>
      </c>
      <c r="Q51" s="520" t="s">
        <v>560</v>
      </c>
      <c r="R51" s="512">
        <v>10000</v>
      </c>
      <c r="S51" s="456" t="s">
        <v>213</v>
      </c>
      <c r="T51" s="456" t="s">
        <v>213</v>
      </c>
      <c r="U51" s="456" t="s">
        <v>213</v>
      </c>
      <c r="V51" s="456" t="s">
        <v>213</v>
      </c>
      <c r="W51" s="456" t="s">
        <v>213</v>
      </c>
      <c r="X51" s="456" t="s">
        <v>213</v>
      </c>
      <c r="Y51" s="456" t="s">
        <v>213</v>
      </c>
      <c r="Z51" s="456" t="s">
        <v>213</v>
      </c>
      <c r="AA51" s="456" t="s">
        <v>213</v>
      </c>
      <c r="AB51" s="512">
        <v>2000</v>
      </c>
      <c r="AC51" s="512"/>
      <c r="AD51" s="457" t="s">
        <v>213</v>
      </c>
      <c r="AE51" s="456" t="s">
        <v>213</v>
      </c>
      <c r="AF51" s="456" t="s">
        <v>561</v>
      </c>
      <c r="AG51" s="456" t="s">
        <v>548</v>
      </c>
      <c r="AH51" s="456" t="s">
        <v>214</v>
      </c>
      <c r="AI51" s="456" t="s">
        <v>214</v>
      </c>
      <c r="AJ51" s="456" t="s">
        <v>260</v>
      </c>
      <c r="AK51" s="512">
        <v>10000</v>
      </c>
      <c r="AL51" s="512">
        <v>2000</v>
      </c>
      <c r="AM51" s="512">
        <v>8000</v>
      </c>
      <c r="AN51" s="512"/>
      <c r="AO51" s="512"/>
      <c r="AP51" s="512"/>
      <c r="AQ51" s="512">
        <v>4000</v>
      </c>
      <c r="AR51" s="512"/>
      <c r="AS51" s="512">
        <v>4000</v>
      </c>
      <c r="AT51" s="512"/>
      <c r="AU51" s="512"/>
      <c r="AV51" s="512"/>
      <c r="AW51" s="512">
        <v>3000</v>
      </c>
      <c r="AX51" s="512">
        <v>3000</v>
      </c>
      <c r="AY51" s="512"/>
      <c r="AZ51" s="512"/>
      <c r="BA51" s="512"/>
      <c r="BB51" s="512"/>
      <c r="BC51" s="512">
        <v>3000</v>
      </c>
      <c r="BD51" s="512"/>
      <c r="BE51" s="512" t="s">
        <v>7</v>
      </c>
      <c r="BF51" s="512">
        <v>22115.4</v>
      </c>
      <c r="BG51" s="512">
        <v>22115.4</v>
      </c>
      <c r="BH51" s="512"/>
      <c r="BI51" s="512"/>
      <c r="BJ51" s="512">
        <v>16286</v>
      </c>
      <c r="BK51" s="512">
        <v>10000</v>
      </c>
      <c r="BL51" s="512">
        <v>6286</v>
      </c>
      <c r="BM51" s="512">
        <v>1.5</v>
      </c>
      <c r="BN51" s="528" t="s">
        <v>7</v>
      </c>
      <c r="BO51" s="512"/>
      <c r="BP51" s="512"/>
      <c r="BQ51" s="512"/>
      <c r="BR51" s="512"/>
      <c r="BS51" s="512"/>
      <c r="BT51" s="520"/>
      <c r="BU51" s="479"/>
      <c r="BW51" s="415" t="str">
        <f>VLOOKUP(P51,'[1]2021年自治区专项债券项目财政部、发改委审核通过明细表'!$F:$F,1,FALSE)</f>
        <v>P20650203-0016</v>
      </c>
      <c r="BX51" s="415" t="str">
        <f>VLOOKUP(E51,'[1]2021年自治区专项债券项目财政部、发改委审核通过明细表'!$E:$E,1,FALSE)</f>
        <v>克拉玛依城区大型车辆停车场</v>
      </c>
    </row>
    <row r="52" s="415" customFormat="1" ht="33" customHeight="1" spans="1:76">
      <c r="A52" s="458">
        <v>4</v>
      </c>
      <c r="B52" s="479" t="s">
        <v>539</v>
      </c>
      <c r="C52" s="477" t="s">
        <v>555</v>
      </c>
      <c r="D52" s="456">
        <v>650203</v>
      </c>
      <c r="E52" s="477" t="s">
        <v>562</v>
      </c>
      <c r="F52" s="478" t="s">
        <v>563</v>
      </c>
      <c r="G52" s="477" t="s">
        <v>564</v>
      </c>
      <c r="H52" s="456" t="s">
        <v>55</v>
      </c>
      <c r="I52" s="456" t="s">
        <v>209</v>
      </c>
      <c r="J52" s="456">
        <v>2019</v>
      </c>
      <c r="K52" s="456">
        <v>2</v>
      </c>
      <c r="L52" s="488">
        <v>43891</v>
      </c>
      <c r="M52" s="488">
        <v>44530</v>
      </c>
      <c r="N52" s="477" t="s">
        <v>564</v>
      </c>
      <c r="O52" s="477" t="s">
        <v>564</v>
      </c>
      <c r="P52" s="477" t="s">
        <v>565</v>
      </c>
      <c r="Q52" s="520" t="s">
        <v>566</v>
      </c>
      <c r="R52" s="512">
        <v>17535</v>
      </c>
      <c r="S52" s="456" t="s">
        <v>213</v>
      </c>
      <c r="T52" s="456" t="s">
        <v>213</v>
      </c>
      <c r="U52" s="456" t="s">
        <v>213</v>
      </c>
      <c r="V52" s="456" t="s">
        <v>213</v>
      </c>
      <c r="W52" s="456" t="s">
        <v>213</v>
      </c>
      <c r="X52" s="456" t="s">
        <v>213</v>
      </c>
      <c r="Y52" s="456" t="s">
        <v>213</v>
      </c>
      <c r="Z52" s="456" t="s">
        <v>213</v>
      </c>
      <c r="AA52" s="456" t="s">
        <v>213</v>
      </c>
      <c r="AB52" s="512">
        <v>3535</v>
      </c>
      <c r="AC52" s="512"/>
      <c r="AD52" s="457" t="s">
        <v>213</v>
      </c>
      <c r="AE52" s="456" t="s">
        <v>213</v>
      </c>
      <c r="AF52" s="456" t="s">
        <v>567</v>
      </c>
      <c r="AG52" s="456" t="s">
        <v>548</v>
      </c>
      <c r="AH52" s="456" t="s">
        <v>214</v>
      </c>
      <c r="AI52" s="456" t="s">
        <v>214</v>
      </c>
      <c r="AJ52" s="456" t="s">
        <v>260</v>
      </c>
      <c r="AK52" s="512">
        <v>17535</v>
      </c>
      <c r="AL52" s="512">
        <v>3535</v>
      </c>
      <c r="AM52" s="512">
        <v>14000</v>
      </c>
      <c r="AN52" s="512"/>
      <c r="AO52" s="512"/>
      <c r="AP52" s="512"/>
      <c r="AQ52" s="512">
        <v>13000</v>
      </c>
      <c r="AR52" s="512"/>
      <c r="AS52" s="512">
        <v>13000</v>
      </c>
      <c r="AT52" s="512"/>
      <c r="AU52" s="512"/>
      <c r="AV52" s="512"/>
      <c r="AW52" s="512">
        <v>1000</v>
      </c>
      <c r="AX52" s="512">
        <v>1000</v>
      </c>
      <c r="AY52" s="512"/>
      <c r="AZ52" s="512"/>
      <c r="BA52" s="512"/>
      <c r="BB52" s="512"/>
      <c r="BC52" s="512">
        <v>1000</v>
      </c>
      <c r="BD52" s="512"/>
      <c r="BE52" s="512" t="s">
        <v>13</v>
      </c>
      <c r="BF52" s="512">
        <v>43131</v>
      </c>
      <c r="BG52" s="512">
        <v>43131</v>
      </c>
      <c r="BH52" s="512"/>
      <c r="BI52" s="512"/>
      <c r="BJ52" s="512">
        <v>20171</v>
      </c>
      <c r="BK52" s="512">
        <v>17535</v>
      </c>
      <c r="BL52" s="512">
        <v>2636</v>
      </c>
      <c r="BM52" s="512">
        <v>1.65</v>
      </c>
      <c r="BN52" s="528" t="s">
        <v>13</v>
      </c>
      <c r="BO52" s="512"/>
      <c r="BP52" s="512"/>
      <c r="BQ52" s="512"/>
      <c r="BR52" s="512"/>
      <c r="BS52" s="512"/>
      <c r="BT52" s="520"/>
      <c r="BU52" s="479"/>
      <c r="BW52" s="415" t="str">
        <f>VLOOKUP(P52,'[1]2021年自治区专项债券项目财政部、发改委审核通过明细表'!$F:$F,1,FALSE)</f>
        <v>P20650203-0018</v>
      </c>
      <c r="BX52" s="415" t="str">
        <f>VLOOKUP(E52,'[1]2021年自治区专项债券项目财政部、发改委审核通过明细表'!$E:$E,1,FALSE)</f>
        <v>克拉玛依数字经济产业园区企业科研孵化基地</v>
      </c>
    </row>
    <row r="53" s="415" customFormat="1" ht="33" customHeight="1" spans="1:76">
      <c r="A53" s="458">
        <v>5</v>
      </c>
      <c r="B53" s="479" t="s">
        <v>539</v>
      </c>
      <c r="C53" s="477" t="s">
        <v>555</v>
      </c>
      <c r="D53" s="456">
        <v>650203</v>
      </c>
      <c r="E53" s="477" t="s">
        <v>568</v>
      </c>
      <c r="F53" s="478" t="s">
        <v>569</v>
      </c>
      <c r="G53" s="477" t="s">
        <v>564</v>
      </c>
      <c r="H53" s="456" t="s">
        <v>55</v>
      </c>
      <c r="I53" s="456" t="s">
        <v>209</v>
      </c>
      <c r="J53" s="456">
        <v>2020</v>
      </c>
      <c r="K53" s="468">
        <v>2</v>
      </c>
      <c r="L53" s="488">
        <v>44075</v>
      </c>
      <c r="M53" s="488">
        <v>44530</v>
      </c>
      <c r="N53" s="477" t="s">
        <v>564</v>
      </c>
      <c r="O53" s="477" t="s">
        <v>564</v>
      </c>
      <c r="P53" s="477" t="s">
        <v>570</v>
      </c>
      <c r="Q53" s="520" t="s">
        <v>571</v>
      </c>
      <c r="R53" s="512">
        <v>12000</v>
      </c>
      <c r="S53" s="456" t="s">
        <v>213</v>
      </c>
      <c r="T53" s="456" t="s">
        <v>213</v>
      </c>
      <c r="U53" s="456" t="s">
        <v>213</v>
      </c>
      <c r="V53" s="456" t="s">
        <v>213</v>
      </c>
      <c r="W53" s="456" t="s">
        <v>213</v>
      </c>
      <c r="X53" s="456" t="s">
        <v>213</v>
      </c>
      <c r="Y53" s="456" t="s">
        <v>213</v>
      </c>
      <c r="Z53" s="456" t="s">
        <v>213</v>
      </c>
      <c r="AA53" s="456" t="s">
        <v>213</v>
      </c>
      <c r="AB53" s="512">
        <v>4000</v>
      </c>
      <c r="AC53" s="512"/>
      <c r="AD53" s="457" t="s">
        <v>213</v>
      </c>
      <c r="AE53" s="456" t="s">
        <v>213</v>
      </c>
      <c r="AF53" s="456" t="s">
        <v>572</v>
      </c>
      <c r="AG53" s="456" t="s">
        <v>548</v>
      </c>
      <c r="AH53" s="456" t="s">
        <v>214</v>
      </c>
      <c r="AI53" s="456" t="s">
        <v>214</v>
      </c>
      <c r="AJ53" s="456" t="s">
        <v>260</v>
      </c>
      <c r="AK53" s="512">
        <v>12000</v>
      </c>
      <c r="AL53" s="512">
        <v>4000</v>
      </c>
      <c r="AM53" s="512">
        <v>8000</v>
      </c>
      <c r="AN53" s="512"/>
      <c r="AO53" s="512"/>
      <c r="AP53" s="512"/>
      <c r="AQ53" s="512">
        <v>3000</v>
      </c>
      <c r="AR53" s="512"/>
      <c r="AS53" s="512">
        <v>3000</v>
      </c>
      <c r="AT53" s="512"/>
      <c r="AU53" s="512"/>
      <c r="AV53" s="512"/>
      <c r="AW53" s="512">
        <v>5000</v>
      </c>
      <c r="AX53" s="512">
        <v>5000</v>
      </c>
      <c r="AY53" s="512"/>
      <c r="AZ53" s="512"/>
      <c r="BA53" s="512"/>
      <c r="BB53" s="512"/>
      <c r="BC53" s="512">
        <v>5000</v>
      </c>
      <c r="BD53" s="512"/>
      <c r="BE53" s="512" t="s">
        <v>10</v>
      </c>
      <c r="BF53" s="512">
        <v>23807</v>
      </c>
      <c r="BG53" s="512">
        <v>23807</v>
      </c>
      <c r="BH53" s="512"/>
      <c r="BI53" s="512"/>
      <c r="BJ53" s="512">
        <v>16032</v>
      </c>
      <c r="BK53" s="512">
        <v>12000</v>
      </c>
      <c r="BL53" s="512">
        <v>4032</v>
      </c>
      <c r="BM53" s="512">
        <v>1.7</v>
      </c>
      <c r="BN53" s="528" t="s">
        <v>10</v>
      </c>
      <c r="BO53" s="512"/>
      <c r="BP53" s="512"/>
      <c r="BQ53" s="512"/>
      <c r="BR53" s="512"/>
      <c r="BS53" s="512"/>
      <c r="BT53" s="520"/>
      <c r="BU53" s="479"/>
      <c r="BW53" s="415" t="str">
        <f>VLOOKUP(P53,'[1]2021年自治区专项债券项目财政部、发改委审核通过明细表'!$F:$F,1,FALSE)</f>
        <v>P20650203-0011</v>
      </c>
      <c r="BX53" s="415" t="str">
        <f>VLOOKUP(E53,'[1]2021年自治区专项债券项目财政部、发改委审核通过明细表'!$E:$E,1,FALSE)</f>
        <v>克拉玛依数字经济产业园区企业科研孵化基地项目二期</v>
      </c>
    </row>
    <row r="54" s="415" customFormat="1" ht="33" customHeight="1" spans="1:76">
      <c r="A54" s="458">
        <v>6</v>
      </c>
      <c r="B54" s="479" t="s">
        <v>539</v>
      </c>
      <c r="C54" s="478" t="s">
        <v>555</v>
      </c>
      <c r="D54" s="456">
        <v>650203</v>
      </c>
      <c r="E54" s="478" t="s">
        <v>573</v>
      </c>
      <c r="F54" s="478" t="s">
        <v>574</v>
      </c>
      <c r="G54" s="478" t="s">
        <v>575</v>
      </c>
      <c r="H54" s="467" t="s">
        <v>55</v>
      </c>
      <c r="I54" s="456" t="s">
        <v>209</v>
      </c>
      <c r="J54" s="456">
        <v>2020</v>
      </c>
      <c r="K54" s="456">
        <v>3</v>
      </c>
      <c r="L54" s="488">
        <v>43983</v>
      </c>
      <c r="M54" s="488">
        <v>45107</v>
      </c>
      <c r="N54" s="478" t="s">
        <v>575</v>
      </c>
      <c r="O54" s="478" t="s">
        <v>575</v>
      </c>
      <c r="P54" s="478" t="s">
        <v>576</v>
      </c>
      <c r="Q54" s="478" t="s">
        <v>577</v>
      </c>
      <c r="R54" s="512">
        <v>72725</v>
      </c>
      <c r="S54" s="456" t="s">
        <v>213</v>
      </c>
      <c r="T54" s="456" t="s">
        <v>213</v>
      </c>
      <c r="U54" s="456" t="s">
        <v>213</v>
      </c>
      <c r="V54" s="456" t="s">
        <v>213</v>
      </c>
      <c r="W54" s="456" t="s">
        <v>213</v>
      </c>
      <c r="X54" s="456" t="s">
        <v>213</v>
      </c>
      <c r="Y54" s="456" t="s">
        <v>213</v>
      </c>
      <c r="Z54" s="456" t="s">
        <v>213</v>
      </c>
      <c r="AA54" s="456" t="s">
        <v>213</v>
      </c>
      <c r="AB54" s="512">
        <v>7725</v>
      </c>
      <c r="AC54" s="512"/>
      <c r="AD54" s="457" t="s">
        <v>213</v>
      </c>
      <c r="AE54" s="456" t="s">
        <v>213</v>
      </c>
      <c r="AF54" s="456" t="s">
        <v>578</v>
      </c>
      <c r="AG54" s="456" t="s">
        <v>548</v>
      </c>
      <c r="AH54" s="456" t="s">
        <v>214</v>
      </c>
      <c r="AI54" s="456" t="s">
        <v>214</v>
      </c>
      <c r="AJ54" s="456" t="s">
        <v>260</v>
      </c>
      <c r="AK54" s="512">
        <v>72725</v>
      </c>
      <c r="AL54" s="512">
        <v>7725</v>
      </c>
      <c r="AM54" s="512">
        <v>65000</v>
      </c>
      <c r="AN54" s="512"/>
      <c r="AO54" s="512"/>
      <c r="AP54" s="512"/>
      <c r="AQ54" s="512">
        <v>18000</v>
      </c>
      <c r="AR54" s="512"/>
      <c r="AS54" s="512">
        <v>18000</v>
      </c>
      <c r="AT54" s="512"/>
      <c r="AU54" s="512"/>
      <c r="AV54" s="512"/>
      <c r="AW54" s="512">
        <v>25000</v>
      </c>
      <c r="AX54" s="512">
        <v>25000</v>
      </c>
      <c r="AY54" s="512"/>
      <c r="AZ54" s="512"/>
      <c r="BA54" s="512"/>
      <c r="BB54" s="512"/>
      <c r="BC54" s="512">
        <v>25000</v>
      </c>
      <c r="BD54" s="512"/>
      <c r="BE54" s="512" t="s">
        <v>10</v>
      </c>
      <c r="BF54" s="512">
        <v>125425</v>
      </c>
      <c r="BG54" s="512">
        <v>125425</v>
      </c>
      <c r="BH54" s="512"/>
      <c r="BI54" s="512"/>
      <c r="BJ54" s="512">
        <v>80762</v>
      </c>
      <c r="BK54" s="512">
        <v>72725</v>
      </c>
      <c r="BL54" s="512">
        <v>8037</v>
      </c>
      <c r="BM54" s="512">
        <v>1.36</v>
      </c>
      <c r="BN54" s="528" t="s">
        <v>10</v>
      </c>
      <c r="BO54" s="512"/>
      <c r="BP54" s="512"/>
      <c r="BQ54" s="512"/>
      <c r="BR54" s="512"/>
      <c r="BS54" s="512"/>
      <c r="BT54" s="558"/>
      <c r="BU54" s="558"/>
      <c r="BW54" s="415" t="str">
        <f>VLOOKUP(P54,'[1]2021年自治区专项债券项目财政部、发改委审核通过明细表'!$F:$F,1,FALSE)</f>
        <v>P20650203-0010</v>
      </c>
      <c r="BX54" s="415" t="str">
        <f>VLOOKUP(E54,'[1]2021年自治区专项债券项目财政部、发改委审核通过明细表'!$E:$E,1,FALSE)</f>
        <v>克拉玛依市火车站南片区物流园基础设施工程</v>
      </c>
    </row>
    <row r="55" s="415" customFormat="1" ht="33" customHeight="1" spans="1:76">
      <c r="A55" s="458">
        <v>7</v>
      </c>
      <c r="B55" s="479" t="s">
        <v>539</v>
      </c>
      <c r="C55" s="478" t="s">
        <v>555</v>
      </c>
      <c r="D55" s="456">
        <v>650203</v>
      </c>
      <c r="E55" s="478" t="s">
        <v>579</v>
      </c>
      <c r="F55" s="478" t="s">
        <v>580</v>
      </c>
      <c r="G55" s="478" t="s">
        <v>581</v>
      </c>
      <c r="H55" s="467" t="s">
        <v>55</v>
      </c>
      <c r="I55" s="456" t="s">
        <v>209</v>
      </c>
      <c r="J55" s="456">
        <v>2019</v>
      </c>
      <c r="K55" s="456">
        <v>3</v>
      </c>
      <c r="L55" s="488">
        <v>44013</v>
      </c>
      <c r="M55" s="488">
        <v>45291</v>
      </c>
      <c r="N55" s="478" t="s">
        <v>581</v>
      </c>
      <c r="O55" s="478" t="s">
        <v>581</v>
      </c>
      <c r="P55" s="478" t="s">
        <v>582</v>
      </c>
      <c r="Q55" s="478" t="s">
        <v>583</v>
      </c>
      <c r="R55" s="512">
        <v>49812</v>
      </c>
      <c r="S55" s="456" t="s">
        <v>213</v>
      </c>
      <c r="T55" s="456" t="s">
        <v>213</v>
      </c>
      <c r="U55" s="456" t="s">
        <v>213</v>
      </c>
      <c r="V55" s="456" t="s">
        <v>213</v>
      </c>
      <c r="W55" s="456" t="s">
        <v>213</v>
      </c>
      <c r="X55" s="456" t="s">
        <v>213</v>
      </c>
      <c r="Y55" s="456" t="s">
        <v>213</v>
      </c>
      <c r="Z55" s="456" t="s">
        <v>213</v>
      </c>
      <c r="AA55" s="456" t="s">
        <v>213</v>
      </c>
      <c r="AB55" s="512">
        <v>13812</v>
      </c>
      <c r="AC55" s="512"/>
      <c r="AD55" s="457" t="s">
        <v>213</v>
      </c>
      <c r="AE55" s="456" t="s">
        <v>213</v>
      </c>
      <c r="AF55" s="456" t="s">
        <v>584</v>
      </c>
      <c r="AG55" s="456" t="s">
        <v>548</v>
      </c>
      <c r="AH55" s="456" t="s">
        <v>214</v>
      </c>
      <c r="AI55" s="456"/>
      <c r="AJ55" s="456" t="s">
        <v>236</v>
      </c>
      <c r="AK55" s="512">
        <v>49812</v>
      </c>
      <c r="AL55" s="512">
        <v>13812</v>
      </c>
      <c r="AM55" s="512">
        <v>36000</v>
      </c>
      <c r="AN55" s="512"/>
      <c r="AO55" s="512"/>
      <c r="AP55" s="512"/>
      <c r="AQ55" s="512">
        <v>9000</v>
      </c>
      <c r="AR55" s="512"/>
      <c r="AS55" s="512">
        <v>9000</v>
      </c>
      <c r="AT55" s="512"/>
      <c r="AU55" s="512"/>
      <c r="AV55" s="512"/>
      <c r="AW55" s="512">
        <v>13000</v>
      </c>
      <c r="AX55" s="512">
        <v>13000</v>
      </c>
      <c r="AY55" s="512"/>
      <c r="AZ55" s="512"/>
      <c r="BA55" s="512"/>
      <c r="BB55" s="512"/>
      <c r="BC55" s="512">
        <v>13000</v>
      </c>
      <c r="BD55" s="512"/>
      <c r="BE55" s="512" t="s">
        <v>7</v>
      </c>
      <c r="BF55" s="512">
        <v>66887</v>
      </c>
      <c r="BG55" s="512">
        <v>66887</v>
      </c>
      <c r="BH55" s="512"/>
      <c r="BI55" s="512"/>
      <c r="BJ55" s="512">
        <v>50120</v>
      </c>
      <c r="BK55" s="512">
        <v>49812</v>
      </c>
      <c r="BL55" s="512">
        <v>308</v>
      </c>
      <c r="BM55" s="512">
        <v>1.57</v>
      </c>
      <c r="BN55" s="528">
        <v>7</v>
      </c>
      <c r="BO55" s="512"/>
      <c r="BP55" s="512"/>
      <c r="BQ55" s="512"/>
      <c r="BR55" s="512"/>
      <c r="BS55" s="512"/>
      <c r="BT55" s="558"/>
      <c r="BU55" s="558"/>
      <c r="BW55" s="415" t="str">
        <f>VLOOKUP(P55,'[1]2021年自治区专项债券项目财政部、发改委审核通过明细表'!$F:$F,1,FALSE)</f>
        <v>P19650203-0025</v>
      </c>
      <c r="BX55" s="415" t="str">
        <f>VLOOKUP(E55,'[1]2021年自治区专项债券项目财政部、发改委审核通过明细表'!$E:$E,1,FALSE)</f>
        <v>克拉玛依国家农业科技园区基础设施配套工程</v>
      </c>
    </row>
    <row r="56" s="415" customFormat="1" ht="33" customHeight="1" spans="1:76">
      <c r="A56" s="458">
        <v>8</v>
      </c>
      <c r="B56" s="479" t="s">
        <v>539</v>
      </c>
      <c r="C56" s="478" t="s">
        <v>555</v>
      </c>
      <c r="D56" s="456">
        <v>650203</v>
      </c>
      <c r="E56" s="478" t="s">
        <v>585</v>
      </c>
      <c r="F56" s="478" t="s">
        <v>586</v>
      </c>
      <c r="G56" s="478" t="s">
        <v>587</v>
      </c>
      <c r="H56" s="467" t="s">
        <v>55</v>
      </c>
      <c r="I56" s="456" t="s">
        <v>241</v>
      </c>
      <c r="J56" s="456">
        <v>2020</v>
      </c>
      <c r="K56" s="456">
        <v>3</v>
      </c>
      <c r="L56" s="488">
        <v>44348</v>
      </c>
      <c r="M56" s="488">
        <v>45230</v>
      </c>
      <c r="N56" s="478" t="s">
        <v>587</v>
      </c>
      <c r="O56" s="478" t="s">
        <v>587</v>
      </c>
      <c r="P56" s="478" t="s">
        <v>588</v>
      </c>
      <c r="Q56" s="478" t="s">
        <v>589</v>
      </c>
      <c r="R56" s="512">
        <v>62500</v>
      </c>
      <c r="S56" s="456" t="s">
        <v>213</v>
      </c>
      <c r="T56" s="456" t="s">
        <v>213</v>
      </c>
      <c r="U56" s="456" t="s">
        <v>213</v>
      </c>
      <c r="V56" s="456" t="s">
        <v>214</v>
      </c>
      <c r="W56" s="456" t="s">
        <v>214</v>
      </c>
      <c r="X56" s="456" t="s">
        <v>214</v>
      </c>
      <c r="Y56" s="456" t="s">
        <v>214</v>
      </c>
      <c r="Z56" s="456" t="s">
        <v>214</v>
      </c>
      <c r="AA56" s="456" t="s">
        <v>214</v>
      </c>
      <c r="AB56" s="512">
        <v>12500</v>
      </c>
      <c r="AC56" s="512"/>
      <c r="AD56" s="457" t="s">
        <v>213</v>
      </c>
      <c r="AE56" s="456" t="s">
        <v>213</v>
      </c>
      <c r="AF56" s="456" t="s">
        <v>590</v>
      </c>
      <c r="AG56" s="456" t="s">
        <v>548</v>
      </c>
      <c r="AH56" s="456" t="s">
        <v>214</v>
      </c>
      <c r="AI56" s="456"/>
      <c r="AJ56" s="456" t="s">
        <v>236</v>
      </c>
      <c r="AK56" s="512">
        <v>62500</v>
      </c>
      <c r="AL56" s="512">
        <v>12500</v>
      </c>
      <c r="AM56" s="512">
        <v>50000</v>
      </c>
      <c r="AN56" s="512"/>
      <c r="AO56" s="512"/>
      <c r="AP56" s="512"/>
      <c r="AQ56" s="512"/>
      <c r="AR56" s="512"/>
      <c r="AS56" s="512"/>
      <c r="AT56" s="512"/>
      <c r="AU56" s="512"/>
      <c r="AV56" s="512"/>
      <c r="AW56" s="512">
        <v>20000</v>
      </c>
      <c r="AX56" s="512">
        <v>20000</v>
      </c>
      <c r="AY56" s="512"/>
      <c r="AZ56" s="512"/>
      <c r="BA56" s="512"/>
      <c r="BB56" s="512"/>
      <c r="BC56" s="512">
        <v>20000</v>
      </c>
      <c r="BD56" s="512"/>
      <c r="BE56" s="512" t="s">
        <v>13</v>
      </c>
      <c r="BF56" s="512">
        <v>150500</v>
      </c>
      <c r="BG56" s="512">
        <v>150500</v>
      </c>
      <c r="BH56" s="512"/>
      <c r="BI56" s="512"/>
      <c r="BJ56" s="512">
        <v>69270</v>
      </c>
      <c r="BK56" s="512">
        <v>62500</v>
      </c>
      <c r="BL56" s="512">
        <v>6770</v>
      </c>
      <c r="BM56" s="512">
        <v>1.72</v>
      </c>
      <c r="BN56" s="528">
        <v>15</v>
      </c>
      <c r="BO56" s="512"/>
      <c r="BP56" s="512"/>
      <c r="BQ56" s="512"/>
      <c r="BR56" s="512"/>
      <c r="BS56" s="512"/>
      <c r="BT56" s="558"/>
      <c r="BU56" s="558"/>
      <c r="BW56" s="415" t="str">
        <f>VLOOKUP(P56,'[1]2021年自治区专项债券项目财政部、发改委审核通过明细表'!$F:$F,1,FALSE)</f>
        <v>P20650203-0019</v>
      </c>
      <c r="BX56" s="415" t="str">
        <f>VLOOKUP(E56,'[1]2021年自治区专项债券项目财政部、发改委审核通过明细表'!$E:$E,1,FALSE)</f>
        <v>克拉玛依区人力资源服务产业园区建设工程</v>
      </c>
    </row>
    <row r="57" s="415" customFormat="1" ht="33" customHeight="1" spans="1:76">
      <c r="A57" s="458">
        <v>9</v>
      </c>
      <c r="B57" s="479" t="s">
        <v>539</v>
      </c>
      <c r="C57" s="478" t="s">
        <v>591</v>
      </c>
      <c r="D57" s="456">
        <v>650204</v>
      </c>
      <c r="E57" s="478" t="s">
        <v>592</v>
      </c>
      <c r="F57" s="478" t="s">
        <v>593</v>
      </c>
      <c r="G57" s="478" t="s">
        <v>594</v>
      </c>
      <c r="H57" s="467" t="s">
        <v>18</v>
      </c>
      <c r="I57" s="456" t="s">
        <v>241</v>
      </c>
      <c r="J57" s="456">
        <v>2021</v>
      </c>
      <c r="K57" s="456">
        <v>2</v>
      </c>
      <c r="L57" s="488">
        <v>44348</v>
      </c>
      <c r="M57" s="488">
        <v>44774</v>
      </c>
      <c r="N57" s="478" t="s">
        <v>594</v>
      </c>
      <c r="O57" s="478" t="s">
        <v>595</v>
      </c>
      <c r="P57" s="478" t="s">
        <v>596</v>
      </c>
      <c r="Q57" s="478" t="s">
        <v>597</v>
      </c>
      <c r="R57" s="512">
        <v>22869.17</v>
      </c>
      <c r="S57" s="456" t="s">
        <v>213</v>
      </c>
      <c r="T57" s="456" t="s">
        <v>214</v>
      </c>
      <c r="U57" s="456" t="s">
        <v>214</v>
      </c>
      <c r="V57" s="456" t="s">
        <v>214</v>
      </c>
      <c r="W57" s="456" t="s">
        <v>214</v>
      </c>
      <c r="X57" s="456" t="s">
        <v>214</v>
      </c>
      <c r="Y57" s="456" t="s">
        <v>214</v>
      </c>
      <c r="Z57" s="456" t="s">
        <v>214</v>
      </c>
      <c r="AA57" s="456" t="s">
        <v>214</v>
      </c>
      <c r="AB57" s="512">
        <v>6000</v>
      </c>
      <c r="AC57" s="512"/>
      <c r="AD57" s="457" t="s">
        <v>213</v>
      </c>
      <c r="AE57" s="456" t="s">
        <v>213</v>
      </c>
      <c r="AF57" s="456" t="s">
        <v>598</v>
      </c>
      <c r="AG57" s="456" t="s">
        <v>548</v>
      </c>
      <c r="AH57" s="456" t="s">
        <v>214</v>
      </c>
      <c r="AI57" s="456" t="s">
        <v>214</v>
      </c>
      <c r="AJ57" s="456" t="s">
        <v>260</v>
      </c>
      <c r="AK57" s="512">
        <v>22869.17</v>
      </c>
      <c r="AL57" s="512">
        <v>4869.17</v>
      </c>
      <c r="AM57" s="512">
        <v>6000</v>
      </c>
      <c r="AN57" s="512"/>
      <c r="AO57" s="512">
        <v>12000</v>
      </c>
      <c r="AP57" s="512"/>
      <c r="AQ57" s="512"/>
      <c r="AR57" s="512"/>
      <c r="AS57" s="512"/>
      <c r="AT57" s="512"/>
      <c r="AU57" s="512"/>
      <c r="AV57" s="512"/>
      <c r="AW57" s="512">
        <v>13725</v>
      </c>
      <c r="AX57" s="512">
        <v>6000</v>
      </c>
      <c r="AY57" s="512">
        <v>9144.17</v>
      </c>
      <c r="AZ57" s="512"/>
      <c r="BA57" s="512"/>
      <c r="BB57" s="512"/>
      <c r="BC57" s="512">
        <v>6000</v>
      </c>
      <c r="BD57" s="512">
        <v>6000</v>
      </c>
      <c r="BE57" s="512" t="s">
        <v>13</v>
      </c>
      <c r="BF57" s="512">
        <v>72286.02</v>
      </c>
      <c r="BG57" s="512">
        <v>72286.02</v>
      </c>
      <c r="BH57" s="512"/>
      <c r="BI57" s="512"/>
      <c r="BJ57" s="512">
        <v>53242.17</v>
      </c>
      <c r="BK57" s="512">
        <v>31121.83</v>
      </c>
      <c r="BL57" s="512">
        <v>22120.34</v>
      </c>
      <c r="BM57" s="512">
        <v>1.26</v>
      </c>
      <c r="BN57" s="528" t="s">
        <v>13</v>
      </c>
      <c r="BO57" s="512"/>
      <c r="BP57" s="512"/>
      <c r="BQ57" s="512"/>
      <c r="BR57" s="512"/>
      <c r="BS57" s="512"/>
      <c r="BT57" s="558"/>
      <c r="BU57" s="558"/>
      <c r="BW57" s="415" t="str">
        <f>VLOOKUP(P57,'[1]2021年自治区专项债券项目财政部、发改委审核通过明细表'!$F:$F,1,FALSE)</f>
        <v>P21650204-0002</v>
      </c>
      <c r="BX57" s="415" t="str">
        <f>VLOOKUP(E57,'[1]2021年自治区专项债券项目财政部、发改委审核通过明细表'!$E:$E,1,FALSE)</f>
        <v>克拉玛依市天然气储气设施建设项目</v>
      </c>
    </row>
    <row r="58" s="415" customFormat="1" ht="33" customHeight="1" spans="1:76">
      <c r="A58" s="458">
        <v>10</v>
      </c>
      <c r="B58" s="479" t="s">
        <v>539</v>
      </c>
      <c r="C58" s="478" t="s">
        <v>599</v>
      </c>
      <c r="D58" s="456">
        <v>650205</v>
      </c>
      <c r="E58" s="478" t="s">
        <v>600</v>
      </c>
      <c r="F58" s="478" t="s">
        <v>601</v>
      </c>
      <c r="G58" s="478" t="s">
        <v>602</v>
      </c>
      <c r="H58" s="467" t="s">
        <v>21</v>
      </c>
      <c r="I58" s="456" t="s">
        <v>209</v>
      </c>
      <c r="J58" s="456">
        <v>2020</v>
      </c>
      <c r="K58" s="456">
        <v>2</v>
      </c>
      <c r="L58" s="488">
        <v>43983</v>
      </c>
      <c r="M58" s="488">
        <v>44531</v>
      </c>
      <c r="N58" s="478" t="s">
        <v>602</v>
      </c>
      <c r="O58" s="478" t="s">
        <v>602</v>
      </c>
      <c r="P58" s="478" t="s">
        <v>603</v>
      </c>
      <c r="Q58" s="478" t="s">
        <v>604</v>
      </c>
      <c r="R58" s="512">
        <v>12000</v>
      </c>
      <c r="S58" s="456" t="s">
        <v>213</v>
      </c>
      <c r="T58" s="456" t="s">
        <v>213</v>
      </c>
      <c r="U58" s="456" t="s">
        <v>213</v>
      </c>
      <c r="V58" s="456" t="s">
        <v>213</v>
      </c>
      <c r="W58" s="456" t="s">
        <v>213</v>
      </c>
      <c r="X58" s="456" t="s">
        <v>213</v>
      </c>
      <c r="Y58" s="456" t="s">
        <v>213</v>
      </c>
      <c r="Z58" s="456" t="s">
        <v>213</v>
      </c>
      <c r="AA58" s="456" t="s">
        <v>213</v>
      </c>
      <c r="AB58" s="512">
        <v>200</v>
      </c>
      <c r="AC58" s="512">
        <v>200</v>
      </c>
      <c r="AD58" s="457" t="s">
        <v>213</v>
      </c>
      <c r="AE58" s="456" t="s">
        <v>213</v>
      </c>
      <c r="AF58" s="456" t="s">
        <v>605</v>
      </c>
      <c r="AG58" s="456" t="s">
        <v>548</v>
      </c>
      <c r="AH58" s="456" t="s">
        <v>214</v>
      </c>
      <c r="AI58" s="456" t="s">
        <v>214</v>
      </c>
      <c r="AJ58" s="456" t="s">
        <v>260</v>
      </c>
      <c r="AK58" s="512">
        <v>12000</v>
      </c>
      <c r="AL58" s="512">
        <v>3000</v>
      </c>
      <c r="AM58" s="512">
        <v>9000</v>
      </c>
      <c r="AN58" s="512"/>
      <c r="AO58" s="512"/>
      <c r="AP58" s="512"/>
      <c r="AQ58" s="512">
        <v>8200</v>
      </c>
      <c r="AR58" s="512">
        <v>200</v>
      </c>
      <c r="AS58" s="512">
        <v>8000</v>
      </c>
      <c r="AT58" s="512"/>
      <c r="AU58" s="512"/>
      <c r="AV58" s="512"/>
      <c r="AW58" s="512">
        <v>4000</v>
      </c>
      <c r="AX58" s="512">
        <v>1000</v>
      </c>
      <c r="AY58" s="512"/>
      <c r="AZ58" s="512"/>
      <c r="BA58" s="512"/>
      <c r="BB58" s="512"/>
      <c r="BC58" s="512">
        <v>1000</v>
      </c>
      <c r="BD58" s="512"/>
      <c r="BE58" s="512" t="s">
        <v>13</v>
      </c>
      <c r="BF58" s="512">
        <v>39476.55</v>
      </c>
      <c r="BG58" s="512">
        <v>39476.55</v>
      </c>
      <c r="BH58" s="512"/>
      <c r="BI58" s="512"/>
      <c r="BJ58" s="512">
        <v>30916.8</v>
      </c>
      <c r="BK58" s="512">
        <v>12000</v>
      </c>
      <c r="BL58" s="512">
        <v>18916.8</v>
      </c>
      <c r="BM58" s="512">
        <v>1.22</v>
      </c>
      <c r="BN58" s="528" t="s">
        <v>13</v>
      </c>
      <c r="BO58" s="512"/>
      <c r="BP58" s="512"/>
      <c r="BQ58" s="512"/>
      <c r="BR58" s="512"/>
      <c r="BS58" s="512"/>
      <c r="BT58" s="558"/>
      <c r="BU58" s="558"/>
      <c r="BW58" s="415" t="str">
        <f>VLOOKUP(P58,'[1]2021年自治区专项债券项目财政部、发改委审核通过明细表'!$F:$F,1,FALSE)</f>
        <v>P20650205-0002</v>
      </c>
      <c r="BX58" s="415" t="str">
        <f>VLOOKUP(E58,'[1]2021年自治区专项债券项目财政部、发改委审核通过明细表'!$E:$E,1,FALSE)</f>
        <v>乌尔禾增量配电网基础设施建设项目</v>
      </c>
    </row>
    <row r="59" s="415" customFormat="1" ht="33" customHeight="1" spans="1:76">
      <c r="A59" s="458">
        <v>11</v>
      </c>
      <c r="B59" s="479" t="s">
        <v>539</v>
      </c>
      <c r="C59" s="478" t="s">
        <v>599</v>
      </c>
      <c r="D59" s="456">
        <v>650205</v>
      </c>
      <c r="E59" s="478" t="s">
        <v>606</v>
      </c>
      <c r="F59" s="478" t="s">
        <v>607</v>
      </c>
      <c r="G59" s="478" t="s">
        <v>608</v>
      </c>
      <c r="H59" s="467" t="s">
        <v>41</v>
      </c>
      <c r="I59" s="456" t="s">
        <v>209</v>
      </c>
      <c r="J59" s="456">
        <v>2019</v>
      </c>
      <c r="K59" s="456">
        <v>2</v>
      </c>
      <c r="L59" s="488">
        <v>43951</v>
      </c>
      <c r="M59" s="488">
        <v>44560</v>
      </c>
      <c r="N59" s="478" t="s">
        <v>608</v>
      </c>
      <c r="O59" s="478" t="s">
        <v>608</v>
      </c>
      <c r="P59" s="478" t="s">
        <v>609</v>
      </c>
      <c r="Q59" s="478" t="s">
        <v>610</v>
      </c>
      <c r="R59" s="512">
        <v>41000</v>
      </c>
      <c r="S59" s="456" t="s">
        <v>213</v>
      </c>
      <c r="T59" s="456" t="s">
        <v>213</v>
      </c>
      <c r="U59" s="456" t="s">
        <v>213</v>
      </c>
      <c r="V59" s="456" t="s">
        <v>213</v>
      </c>
      <c r="W59" s="456" t="s">
        <v>213</v>
      </c>
      <c r="X59" s="456" t="s">
        <v>213</v>
      </c>
      <c r="Y59" s="456" t="s">
        <v>213</v>
      </c>
      <c r="Z59" s="456" t="s">
        <v>213</v>
      </c>
      <c r="AA59" s="456" t="s">
        <v>213</v>
      </c>
      <c r="AB59" s="512">
        <v>250</v>
      </c>
      <c r="AC59" s="512">
        <v>250</v>
      </c>
      <c r="AD59" s="457" t="s">
        <v>213</v>
      </c>
      <c r="AE59" s="456" t="s">
        <v>213</v>
      </c>
      <c r="AF59" s="456" t="s">
        <v>611</v>
      </c>
      <c r="AG59" s="456" t="s">
        <v>548</v>
      </c>
      <c r="AH59" s="456" t="s">
        <v>214</v>
      </c>
      <c r="AI59" s="456" t="s">
        <v>214</v>
      </c>
      <c r="AJ59" s="456" t="s">
        <v>260</v>
      </c>
      <c r="AK59" s="512">
        <v>41000</v>
      </c>
      <c r="AL59" s="512">
        <v>9000</v>
      </c>
      <c r="AM59" s="512">
        <v>32000</v>
      </c>
      <c r="AN59" s="512"/>
      <c r="AO59" s="512"/>
      <c r="AP59" s="512"/>
      <c r="AQ59" s="512">
        <v>30250</v>
      </c>
      <c r="AR59" s="512">
        <v>250</v>
      </c>
      <c r="AS59" s="512">
        <v>30000</v>
      </c>
      <c r="AT59" s="512"/>
      <c r="AU59" s="512"/>
      <c r="AV59" s="512"/>
      <c r="AW59" s="512">
        <v>11000</v>
      </c>
      <c r="AX59" s="512">
        <v>2000</v>
      </c>
      <c r="AY59" s="512"/>
      <c r="AZ59" s="512"/>
      <c r="BA59" s="512"/>
      <c r="BB59" s="512"/>
      <c r="BC59" s="512">
        <v>2000</v>
      </c>
      <c r="BD59" s="512"/>
      <c r="BE59" s="512" t="s">
        <v>16</v>
      </c>
      <c r="BF59" s="512">
        <v>163048.35</v>
      </c>
      <c r="BG59" s="512">
        <v>163048.35</v>
      </c>
      <c r="BH59" s="512"/>
      <c r="BI59" s="512"/>
      <c r="BJ59" s="512">
        <v>89195.45</v>
      </c>
      <c r="BK59" s="512">
        <v>41000</v>
      </c>
      <c r="BL59" s="512">
        <v>48195.45</v>
      </c>
      <c r="BM59" s="512">
        <v>2.49</v>
      </c>
      <c r="BN59" s="528" t="s">
        <v>16</v>
      </c>
      <c r="BO59" s="512"/>
      <c r="BP59" s="512"/>
      <c r="BQ59" s="512"/>
      <c r="BR59" s="512"/>
      <c r="BS59" s="512"/>
      <c r="BT59" s="558"/>
      <c r="BU59" s="558"/>
      <c r="BW59" s="415" t="str">
        <f>VLOOKUP(P59,'[1]2021年自治区专项债券项目财政部、发改委审核通过明细表'!$F:$F,1,FALSE)</f>
        <v>P19650205-0009</v>
      </c>
      <c r="BX59" s="415" t="str">
        <f>VLOOKUP(E59,'[1]2021年自治区专项债券项目财政部、发改委审核通过明细表'!$E:$E,1,FALSE)</f>
        <v>克拉玛依市乌尔禾区白杨河旅游产业基础设施建设项目</v>
      </c>
    </row>
    <row r="60" s="428" customFormat="1" ht="33" customHeight="1" spans="1:76">
      <c r="A60" s="480" t="s">
        <v>612</v>
      </c>
      <c r="B60" s="481"/>
      <c r="C60" s="481"/>
      <c r="D60" s="481"/>
      <c r="E60" s="481"/>
      <c r="F60" s="482"/>
      <c r="G60" s="483"/>
      <c r="H60" s="484"/>
      <c r="I60" s="503"/>
      <c r="J60" s="503"/>
      <c r="K60" s="503"/>
      <c r="L60" s="504"/>
      <c r="M60" s="504"/>
      <c r="N60" s="505"/>
      <c r="O60" s="505"/>
      <c r="P60" s="505"/>
      <c r="Q60" s="505"/>
      <c r="R60" s="521"/>
      <c r="S60" s="503"/>
      <c r="T60" s="503"/>
      <c r="U60" s="503"/>
      <c r="V60" s="503"/>
      <c r="W60" s="503"/>
      <c r="X60" s="503"/>
      <c r="Y60" s="503"/>
      <c r="Z60" s="503"/>
      <c r="AA60" s="503"/>
      <c r="AB60" s="521"/>
      <c r="AC60" s="521"/>
      <c r="AD60" s="525"/>
      <c r="AE60" s="503"/>
      <c r="AF60" s="503"/>
      <c r="AG60" s="503"/>
      <c r="AH60" s="503"/>
      <c r="AI60" s="503"/>
      <c r="AJ60" s="503"/>
      <c r="AK60" s="521"/>
      <c r="AL60" s="521"/>
      <c r="AM60" s="521"/>
      <c r="AN60" s="521"/>
      <c r="AO60" s="521"/>
      <c r="AP60" s="521"/>
      <c r="AQ60" s="521"/>
      <c r="AR60" s="521"/>
      <c r="AS60" s="521"/>
      <c r="AT60" s="521"/>
      <c r="AU60" s="521"/>
      <c r="AV60" s="521"/>
      <c r="AW60" s="521"/>
      <c r="AX60" s="521"/>
      <c r="AY60" s="521"/>
      <c r="AZ60" s="521"/>
      <c r="BA60" s="521"/>
      <c r="BB60" s="521"/>
      <c r="BC60" s="541">
        <f>SUM(BC61:BC73)</f>
        <v>110000</v>
      </c>
      <c r="BD60" s="541">
        <f>SUM(BD61:BD73)</f>
        <v>13000</v>
      </c>
      <c r="BE60" s="521"/>
      <c r="BF60" s="521"/>
      <c r="BG60" s="521"/>
      <c r="BH60" s="521"/>
      <c r="BI60" s="521"/>
      <c r="BJ60" s="521"/>
      <c r="BK60" s="521"/>
      <c r="BL60" s="521"/>
      <c r="BM60" s="521"/>
      <c r="BN60" s="559"/>
      <c r="BO60" s="521"/>
      <c r="BP60" s="521"/>
      <c r="BQ60" s="521"/>
      <c r="BR60" s="521"/>
      <c r="BS60" s="521"/>
      <c r="BT60" s="560"/>
      <c r="BU60" s="560"/>
      <c r="BW60" s="436"/>
      <c r="BX60" s="436"/>
    </row>
    <row r="61" s="415" customFormat="1" ht="33" customHeight="1" spans="1:76">
      <c r="A61" s="458">
        <v>1</v>
      </c>
      <c r="B61" s="479" t="s">
        <v>613</v>
      </c>
      <c r="C61" s="478" t="s">
        <v>614</v>
      </c>
      <c r="D61" s="456">
        <v>650402</v>
      </c>
      <c r="E61" s="478" t="s">
        <v>615</v>
      </c>
      <c r="F61" s="478" t="s">
        <v>616</v>
      </c>
      <c r="G61" s="485" t="s">
        <v>617</v>
      </c>
      <c r="H61" s="486" t="s">
        <v>21</v>
      </c>
      <c r="I61" s="506" t="s">
        <v>209</v>
      </c>
      <c r="J61" s="506" t="s">
        <v>274</v>
      </c>
      <c r="K61" s="506">
        <v>1</v>
      </c>
      <c r="L61" s="488" t="s">
        <v>618</v>
      </c>
      <c r="M61" s="488">
        <v>44469</v>
      </c>
      <c r="N61" s="507" t="s">
        <v>617</v>
      </c>
      <c r="O61" s="507" t="s">
        <v>617</v>
      </c>
      <c r="P61" s="507" t="s">
        <v>619</v>
      </c>
      <c r="Q61" s="507" t="s">
        <v>620</v>
      </c>
      <c r="R61" s="522">
        <v>3300</v>
      </c>
      <c r="S61" s="506" t="s">
        <v>213</v>
      </c>
      <c r="T61" s="506" t="s">
        <v>213</v>
      </c>
      <c r="U61" s="506" t="s">
        <v>213</v>
      </c>
      <c r="V61" s="506" t="s">
        <v>213</v>
      </c>
      <c r="W61" s="506" t="s">
        <v>213</v>
      </c>
      <c r="X61" s="506" t="s">
        <v>213</v>
      </c>
      <c r="Y61" s="506" t="s">
        <v>213</v>
      </c>
      <c r="Z61" s="506" t="s">
        <v>213</v>
      </c>
      <c r="AA61" s="506" t="s">
        <v>213</v>
      </c>
      <c r="AB61" s="522"/>
      <c r="AC61" s="522"/>
      <c r="AD61" s="526" t="s">
        <v>213</v>
      </c>
      <c r="AE61" s="506" t="s">
        <v>213</v>
      </c>
      <c r="AF61" s="506" t="s">
        <v>621</v>
      </c>
      <c r="AG61" s="506" t="s">
        <v>287</v>
      </c>
      <c r="AH61" s="506" t="s">
        <v>214</v>
      </c>
      <c r="AI61" s="506" t="s">
        <v>214</v>
      </c>
      <c r="AJ61" s="506" t="s">
        <v>260</v>
      </c>
      <c r="AK61" s="522">
        <v>3300</v>
      </c>
      <c r="AL61" s="522">
        <v>1300</v>
      </c>
      <c r="AM61" s="522">
        <v>2000</v>
      </c>
      <c r="AN61" s="522">
        <v>0</v>
      </c>
      <c r="AO61" s="522">
        <v>0</v>
      </c>
      <c r="AP61" s="522">
        <v>0</v>
      </c>
      <c r="AQ61" s="522">
        <v>300</v>
      </c>
      <c r="AR61" s="522">
        <v>300</v>
      </c>
      <c r="AS61" s="522">
        <v>0</v>
      </c>
      <c r="AT61" s="522">
        <v>0</v>
      </c>
      <c r="AU61" s="522">
        <v>0</v>
      </c>
      <c r="AV61" s="522">
        <v>0</v>
      </c>
      <c r="AW61" s="522">
        <v>3000</v>
      </c>
      <c r="AX61" s="522">
        <v>2000</v>
      </c>
      <c r="AY61" s="522"/>
      <c r="AZ61" s="522"/>
      <c r="BA61" s="522"/>
      <c r="BB61" s="522"/>
      <c r="BC61" s="522">
        <v>2000</v>
      </c>
      <c r="BD61" s="522"/>
      <c r="BE61" s="522" t="s">
        <v>10</v>
      </c>
      <c r="BF61" s="522">
        <v>4700</v>
      </c>
      <c r="BG61" s="522">
        <v>4700</v>
      </c>
      <c r="BH61" s="522">
        <v>0</v>
      </c>
      <c r="BI61" s="522">
        <v>0</v>
      </c>
      <c r="BJ61" s="522">
        <v>3447</v>
      </c>
      <c r="BK61" s="522">
        <v>3210</v>
      </c>
      <c r="BL61" s="522">
        <v>237</v>
      </c>
      <c r="BM61" s="522">
        <v>1.54</v>
      </c>
      <c r="BN61" s="561" t="s">
        <v>10</v>
      </c>
      <c r="BO61" s="522">
        <v>300</v>
      </c>
      <c r="BP61" s="522">
        <v>300</v>
      </c>
      <c r="BQ61" s="522"/>
      <c r="BR61" s="522"/>
      <c r="BS61" s="522"/>
      <c r="BT61" s="562"/>
      <c r="BU61" s="562"/>
      <c r="BW61" s="415" t="str">
        <f>VLOOKUP(P61,'[1]2021年自治区专项债券项目财政部、发改委审核通过明细表'!$F:$F,1,FALSE)</f>
        <v>P20650402-0040</v>
      </c>
      <c r="BX61" s="415" t="str">
        <f>VLOOKUP(E61,'[1]2021年自治区专项债券项目财政部、发改委审核通过明细表'!$E:$E,1,FALSE)</f>
        <v>吐鲁番市高昌区城市配电网二期工程</v>
      </c>
    </row>
    <row r="62" s="415" customFormat="1" ht="33" customHeight="1" spans="1:76">
      <c r="A62" s="458">
        <v>2</v>
      </c>
      <c r="B62" s="479" t="s">
        <v>613</v>
      </c>
      <c r="C62" s="478" t="s">
        <v>614</v>
      </c>
      <c r="D62" s="456">
        <v>650402</v>
      </c>
      <c r="E62" s="478" t="s">
        <v>622</v>
      </c>
      <c r="F62" s="478" t="s">
        <v>623</v>
      </c>
      <c r="G62" s="485" t="s">
        <v>624</v>
      </c>
      <c r="H62" s="486" t="s">
        <v>55</v>
      </c>
      <c r="I62" s="506" t="s">
        <v>209</v>
      </c>
      <c r="J62" s="506" t="s">
        <v>274</v>
      </c>
      <c r="K62" s="506">
        <v>3</v>
      </c>
      <c r="L62" s="488">
        <v>44134</v>
      </c>
      <c r="M62" s="488">
        <v>45229</v>
      </c>
      <c r="N62" s="507" t="s">
        <v>624</v>
      </c>
      <c r="O62" s="507" t="s">
        <v>624</v>
      </c>
      <c r="P62" s="507" t="s">
        <v>625</v>
      </c>
      <c r="Q62" s="507" t="s">
        <v>626</v>
      </c>
      <c r="R62" s="522">
        <v>60320</v>
      </c>
      <c r="S62" s="506" t="s">
        <v>213</v>
      </c>
      <c r="T62" s="506" t="s">
        <v>213</v>
      </c>
      <c r="U62" s="506" t="s">
        <v>213</v>
      </c>
      <c r="V62" s="506" t="s">
        <v>213</v>
      </c>
      <c r="W62" s="506" t="s">
        <v>213</v>
      </c>
      <c r="X62" s="506" t="s">
        <v>213</v>
      </c>
      <c r="Y62" s="506" t="s">
        <v>213</v>
      </c>
      <c r="Z62" s="506" t="s">
        <v>213</v>
      </c>
      <c r="AA62" s="506" t="s">
        <v>213</v>
      </c>
      <c r="AB62" s="522"/>
      <c r="AC62" s="522"/>
      <c r="AD62" s="526" t="s">
        <v>213</v>
      </c>
      <c r="AE62" s="506" t="s">
        <v>213</v>
      </c>
      <c r="AF62" s="506" t="s">
        <v>627</v>
      </c>
      <c r="AG62" s="506" t="s">
        <v>287</v>
      </c>
      <c r="AH62" s="506" t="s">
        <v>214</v>
      </c>
      <c r="AI62" s="506" t="s">
        <v>214</v>
      </c>
      <c r="AJ62" s="506" t="s">
        <v>260</v>
      </c>
      <c r="AK62" s="522">
        <v>60320</v>
      </c>
      <c r="AL62" s="522">
        <v>12320</v>
      </c>
      <c r="AM62" s="522">
        <v>48000</v>
      </c>
      <c r="AN62" s="522">
        <v>0</v>
      </c>
      <c r="AO62" s="522">
        <v>0</v>
      </c>
      <c r="AP62" s="522">
        <v>0</v>
      </c>
      <c r="AQ62" s="522">
        <v>1000</v>
      </c>
      <c r="AR62" s="522">
        <v>1000</v>
      </c>
      <c r="AS62" s="522">
        <v>0</v>
      </c>
      <c r="AT62" s="522">
        <v>0</v>
      </c>
      <c r="AU62" s="522">
        <v>0</v>
      </c>
      <c r="AV62" s="522">
        <v>0</v>
      </c>
      <c r="AW62" s="522">
        <v>26000</v>
      </c>
      <c r="AX62" s="522">
        <v>24000</v>
      </c>
      <c r="AY62" s="522">
        <v>30000</v>
      </c>
      <c r="AZ62" s="522">
        <v>24000</v>
      </c>
      <c r="BA62" s="522">
        <v>3320</v>
      </c>
      <c r="BB62" s="522"/>
      <c r="BC62" s="522">
        <v>15000</v>
      </c>
      <c r="BD62" s="522"/>
      <c r="BE62" s="522" t="s">
        <v>13</v>
      </c>
      <c r="BF62" s="522">
        <v>142515</v>
      </c>
      <c r="BG62" s="522">
        <v>142515</v>
      </c>
      <c r="BH62" s="522"/>
      <c r="BI62" s="522"/>
      <c r="BJ62" s="522">
        <v>93599</v>
      </c>
      <c r="BK62" s="522">
        <v>53840</v>
      </c>
      <c r="BL62" s="522">
        <v>39759</v>
      </c>
      <c r="BM62" s="522">
        <v>1.28</v>
      </c>
      <c r="BN62" s="561" t="s">
        <v>13</v>
      </c>
      <c r="BO62" s="522">
        <v>1000</v>
      </c>
      <c r="BP62" s="522">
        <v>1000</v>
      </c>
      <c r="BQ62" s="522"/>
      <c r="BR62" s="522"/>
      <c r="BS62" s="522"/>
      <c r="BT62" s="562"/>
      <c r="BU62" s="562"/>
      <c r="BW62" s="415" t="str">
        <f>VLOOKUP(P62,'[1]2021年自治区专项债券项目财政部、发改委审核通过明细表'!$F:$F,1,FALSE)</f>
        <v>P20650402-0098</v>
      </c>
      <c r="BX62" s="415" t="str">
        <f>VLOOKUP(E62,'[1]2021年自治区专项债券项目财政部、发改委审核通过明细表'!$E:$E,1,FALSE)</f>
        <v>吐鲁番经济开发区南部矿区基础设施建设项目</v>
      </c>
    </row>
    <row r="63" s="415" customFormat="1" ht="33" customHeight="1" spans="1:76">
      <c r="A63" s="458">
        <v>3</v>
      </c>
      <c r="B63" s="479" t="s">
        <v>613</v>
      </c>
      <c r="C63" s="478" t="s">
        <v>614</v>
      </c>
      <c r="D63" s="456">
        <v>650402</v>
      </c>
      <c r="E63" s="478" t="s">
        <v>628</v>
      </c>
      <c r="F63" s="478" t="s">
        <v>629</v>
      </c>
      <c r="G63" s="485" t="s">
        <v>617</v>
      </c>
      <c r="H63" s="486" t="s">
        <v>61</v>
      </c>
      <c r="I63" s="506" t="s">
        <v>209</v>
      </c>
      <c r="J63" s="506" t="s">
        <v>274</v>
      </c>
      <c r="K63" s="506">
        <v>2</v>
      </c>
      <c r="L63" s="488" t="s">
        <v>630</v>
      </c>
      <c r="M63" s="488">
        <v>44666</v>
      </c>
      <c r="N63" s="507" t="s">
        <v>617</v>
      </c>
      <c r="O63" s="507" t="s">
        <v>617</v>
      </c>
      <c r="P63" s="507" t="s">
        <v>631</v>
      </c>
      <c r="Q63" s="507" t="s">
        <v>632</v>
      </c>
      <c r="R63" s="522">
        <v>30000</v>
      </c>
      <c r="S63" s="506" t="s">
        <v>213</v>
      </c>
      <c r="T63" s="506" t="s">
        <v>213</v>
      </c>
      <c r="U63" s="506" t="s">
        <v>213</v>
      </c>
      <c r="V63" s="506" t="s">
        <v>213</v>
      </c>
      <c r="W63" s="506" t="s">
        <v>213</v>
      </c>
      <c r="X63" s="506" t="s">
        <v>213</v>
      </c>
      <c r="Y63" s="506" t="s">
        <v>213</v>
      </c>
      <c r="Z63" s="506" t="s">
        <v>213</v>
      </c>
      <c r="AA63" s="506" t="s">
        <v>213</v>
      </c>
      <c r="AB63" s="522"/>
      <c r="AC63" s="522"/>
      <c r="AD63" s="526" t="s">
        <v>213</v>
      </c>
      <c r="AE63" s="506" t="s">
        <v>213</v>
      </c>
      <c r="AF63" s="506" t="s">
        <v>633</v>
      </c>
      <c r="AG63" s="506" t="s">
        <v>287</v>
      </c>
      <c r="AH63" s="506" t="s">
        <v>214</v>
      </c>
      <c r="AI63" s="506" t="s">
        <v>214</v>
      </c>
      <c r="AJ63" s="506" t="s">
        <v>260</v>
      </c>
      <c r="AK63" s="522">
        <v>30000</v>
      </c>
      <c r="AL63" s="522">
        <v>9000</v>
      </c>
      <c r="AM63" s="522">
        <v>21000</v>
      </c>
      <c r="AN63" s="522">
        <v>0</v>
      </c>
      <c r="AO63" s="522">
        <v>0</v>
      </c>
      <c r="AP63" s="522">
        <v>0</v>
      </c>
      <c r="AQ63" s="522">
        <v>8000</v>
      </c>
      <c r="AR63" s="522">
        <v>3000</v>
      </c>
      <c r="AS63" s="522">
        <v>5000</v>
      </c>
      <c r="AT63" s="522">
        <v>0</v>
      </c>
      <c r="AU63" s="522">
        <v>0</v>
      </c>
      <c r="AV63" s="522">
        <v>0</v>
      </c>
      <c r="AW63" s="522">
        <v>22000</v>
      </c>
      <c r="AX63" s="522">
        <v>16000</v>
      </c>
      <c r="AY63" s="522">
        <v>0</v>
      </c>
      <c r="AZ63" s="522">
        <v>0</v>
      </c>
      <c r="BA63" s="522">
        <v>0</v>
      </c>
      <c r="BB63" s="522">
        <v>0</v>
      </c>
      <c r="BC63" s="522">
        <v>16000</v>
      </c>
      <c r="BD63" s="522"/>
      <c r="BE63" s="522" t="s">
        <v>10</v>
      </c>
      <c r="BF63" s="522">
        <v>56891</v>
      </c>
      <c r="BG63" s="522">
        <v>56891</v>
      </c>
      <c r="BH63" s="522"/>
      <c r="BI63" s="522"/>
      <c r="BJ63" s="522">
        <v>38890</v>
      </c>
      <c r="BK63" s="522">
        <v>29055</v>
      </c>
      <c r="BL63" s="522">
        <v>9835</v>
      </c>
      <c r="BM63" s="522">
        <v>1.38</v>
      </c>
      <c r="BN63" s="561" t="s">
        <v>10</v>
      </c>
      <c r="BO63" s="522">
        <v>8000</v>
      </c>
      <c r="BP63" s="522">
        <v>8000</v>
      </c>
      <c r="BQ63" s="522"/>
      <c r="BR63" s="522"/>
      <c r="BS63" s="522"/>
      <c r="BT63" s="562"/>
      <c r="BU63" s="562"/>
      <c r="BW63" s="415" t="str">
        <f>VLOOKUP(P63,'[1]2021年自治区专项债券项目财政部、发改委审核通过明细表'!$F:$F,1,FALSE)</f>
        <v>P20650402-0015</v>
      </c>
      <c r="BX63" s="415" t="str">
        <f>VLOOKUP(E63,'[1]2021年自治区专项债券项目财政部、发改委审核通过明细表'!$E:$E,1,FALSE)</f>
        <v>吐鲁番市高昌区绿洲路北侧片区棚户区改造项目</v>
      </c>
    </row>
    <row r="64" s="415" customFormat="1" ht="33" customHeight="1" spans="1:76">
      <c r="A64" s="458">
        <v>4</v>
      </c>
      <c r="B64" s="479" t="s">
        <v>613</v>
      </c>
      <c r="C64" s="478" t="s">
        <v>614</v>
      </c>
      <c r="D64" s="456">
        <v>650402</v>
      </c>
      <c r="E64" s="478" t="s">
        <v>634</v>
      </c>
      <c r="F64" s="478" t="s">
        <v>635</v>
      </c>
      <c r="G64" s="485" t="s">
        <v>617</v>
      </c>
      <c r="H64" s="486" t="s">
        <v>47</v>
      </c>
      <c r="I64" s="506" t="s">
        <v>209</v>
      </c>
      <c r="J64" s="506" t="s">
        <v>636</v>
      </c>
      <c r="K64" s="506">
        <v>2</v>
      </c>
      <c r="L64" s="488" t="s">
        <v>637</v>
      </c>
      <c r="M64" s="488">
        <v>44484</v>
      </c>
      <c r="N64" s="507" t="s">
        <v>638</v>
      </c>
      <c r="O64" s="507" t="s">
        <v>638</v>
      </c>
      <c r="P64" s="507" t="s">
        <v>639</v>
      </c>
      <c r="Q64" s="507" t="s">
        <v>640</v>
      </c>
      <c r="R64" s="522">
        <v>11174</v>
      </c>
      <c r="S64" s="506" t="s">
        <v>213</v>
      </c>
      <c r="T64" s="506" t="s">
        <v>213</v>
      </c>
      <c r="U64" s="506" t="s">
        <v>213</v>
      </c>
      <c r="V64" s="506" t="s">
        <v>213</v>
      </c>
      <c r="W64" s="506" t="s">
        <v>213</v>
      </c>
      <c r="X64" s="506" t="s">
        <v>213</v>
      </c>
      <c r="Y64" s="506" t="s">
        <v>213</v>
      </c>
      <c r="Z64" s="506" t="s">
        <v>213</v>
      </c>
      <c r="AA64" s="506" t="s">
        <v>213</v>
      </c>
      <c r="AB64" s="522"/>
      <c r="AC64" s="522"/>
      <c r="AD64" s="526" t="s">
        <v>213</v>
      </c>
      <c r="AE64" s="506" t="s">
        <v>213</v>
      </c>
      <c r="AF64" s="506" t="s">
        <v>641</v>
      </c>
      <c r="AG64" s="506" t="s">
        <v>287</v>
      </c>
      <c r="AH64" s="506" t="s">
        <v>214</v>
      </c>
      <c r="AI64" s="506" t="s">
        <v>214</v>
      </c>
      <c r="AJ64" s="506" t="s">
        <v>260</v>
      </c>
      <c r="AK64" s="522">
        <v>11174</v>
      </c>
      <c r="AL64" s="522">
        <v>0</v>
      </c>
      <c r="AM64" s="522">
        <v>8000</v>
      </c>
      <c r="AN64" s="522">
        <v>3174</v>
      </c>
      <c r="AO64" s="522">
        <v>0</v>
      </c>
      <c r="AP64" s="522">
        <v>0</v>
      </c>
      <c r="AQ64" s="522">
        <v>4000</v>
      </c>
      <c r="AR64" s="522">
        <v>0</v>
      </c>
      <c r="AS64" s="522">
        <v>3000</v>
      </c>
      <c r="AT64" s="522">
        <v>1000</v>
      </c>
      <c r="AU64" s="522">
        <v>0</v>
      </c>
      <c r="AV64" s="522">
        <v>0</v>
      </c>
      <c r="AW64" s="522">
        <v>7174</v>
      </c>
      <c r="AX64" s="522">
        <v>5000</v>
      </c>
      <c r="AY64" s="522"/>
      <c r="AZ64" s="522"/>
      <c r="BA64" s="522"/>
      <c r="BB64" s="522"/>
      <c r="BC64" s="522">
        <v>5000</v>
      </c>
      <c r="BD64" s="522"/>
      <c r="BE64" s="522" t="s">
        <v>10</v>
      </c>
      <c r="BF64" s="522">
        <v>26087.6</v>
      </c>
      <c r="BG64" s="522">
        <v>26087.6</v>
      </c>
      <c r="BH64" s="522"/>
      <c r="BI64" s="522"/>
      <c r="BJ64" s="522">
        <v>12958</v>
      </c>
      <c r="BK64" s="522">
        <v>10814</v>
      </c>
      <c r="BL64" s="522">
        <v>2144</v>
      </c>
      <c r="BM64" s="522">
        <v>1.45</v>
      </c>
      <c r="BN64" s="561" t="s">
        <v>10</v>
      </c>
      <c r="BO64" s="522">
        <v>5000</v>
      </c>
      <c r="BP64" s="522">
        <v>5000</v>
      </c>
      <c r="BQ64" s="522"/>
      <c r="BR64" s="522"/>
      <c r="BS64" s="522"/>
      <c r="BT64" s="562"/>
      <c r="BU64" s="562"/>
      <c r="BW64" s="415" t="str">
        <f>VLOOKUP(P64,'[1]2021年自治区专项债券项目财政部、发改委审核通过明细表'!$F:$F,1,FALSE)</f>
        <v>P19650402-0006</v>
      </c>
      <c r="BX64" s="415" t="str">
        <f>VLOOKUP(E64,'[1]2021年自治区专项债券项目财政部、发改委审核通过明细表'!$E:$E,1,FALSE)</f>
        <v>吐鲁番市高昌区城镇自来水厂扩建及配套管网建设项目</v>
      </c>
    </row>
    <row r="65" s="415" customFormat="1" ht="33" customHeight="1" spans="1:76">
      <c r="A65" s="458">
        <v>5</v>
      </c>
      <c r="B65" s="479" t="s">
        <v>613</v>
      </c>
      <c r="C65" s="478" t="s">
        <v>614</v>
      </c>
      <c r="D65" s="456">
        <v>650402</v>
      </c>
      <c r="E65" s="478" t="s">
        <v>642</v>
      </c>
      <c r="F65" s="478" t="s">
        <v>643</v>
      </c>
      <c r="G65" s="485" t="s">
        <v>617</v>
      </c>
      <c r="H65" s="486" t="s">
        <v>55</v>
      </c>
      <c r="I65" s="506" t="s">
        <v>209</v>
      </c>
      <c r="J65" s="506" t="s">
        <v>274</v>
      </c>
      <c r="K65" s="506">
        <v>2</v>
      </c>
      <c r="L65" s="488" t="s">
        <v>644</v>
      </c>
      <c r="M65" s="488">
        <v>44804</v>
      </c>
      <c r="N65" s="507" t="s">
        <v>617</v>
      </c>
      <c r="O65" s="507" t="s">
        <v>617</v>
      </c>
      <c r="P65" s="507" t="s">
        <v>645</v>
      </c>
      <c r="Q65" s="507" t="s">
        <v>646</v>
      </c>
      <c r="R65" s="522">
        <v>75000</v>
      </c>
      <c r="S65" s="506" t="s">
        <v>213</v>
      </c>
      <c r="T65" s="506" t="s">
        <v>213</v>
      </c>
      <c r="U65" s="506" t="s">
        <v>213</v>
      </c>
      <c r="V65" s="506" t="s">
        <v>213</v>
      </c>
      <c r="W65" s="506" t="s">
        <v>213</v>
      </c>
      <c r="X65" s="506" t="s">
        <v>213</v>
      </c>
      <c r="Y65" s="506" t="s">
        <v>213</v>
      </c>
      <c r="Z65" s="506" t="s">
        <v>213</v>
      </c>
      <c r="AA65" s="506" t="s">
        <v>213</v>
      </c>
      <c r="AB65" s="522"/>
      <c r="AC65" s="522"/>
      <c r="AD65" s="526" t="s">
        <v>213</v>
      </c>
      <c r="AE65" s="506" t="s">
        <v>213</v>
      </c>
      <c r="AF65" s="506" t="s">
        <v>647</v>
      </c>
      <c r="AG65" s="506" t="s">
        <v>287</v>
      </c>
      <c r="AH65" s="506" t="s">
        <v>214</v>
      </c>
      <c r="AI65" s="506" t="s">
        <v>214</v>
      </c>
      <c r="AJ65" s="506" t="s">
        <v>260</v>
      </c>
      <c r="AK65" s="522">
        <v>75000</v>
      </c>
      <c r="AL65" s="522">
        <v>15500</v>
      </c>
      <c r="AM65" s="522">
        <v>56000</v>
      </c>
      <c r="AN65" s="522">
        <v>0</v>
      </c>
      <c r="AO65" s="522">
        <v>0</v>
      </c>
      <c r="AP65" s="522">
        <v>3500</v>
      </c>
      <c r="AQ65" s="522">
        <v>35500</v>
      </c>
      <c r="AR65" s="522">
        <v>4000</v>
      </c>
      <c r="AS65" s="522">
        <v>28000</v>
      </c>
      <c r="AT65" s="522">
        <v>0</v>
      </c>
      <c r="AU65" s="522">
        <v>0</v>
      </c>
      <c r="AV65" s="522">
        <v>3500</v>
      </c>
      <c r="AW65" s="522">
        <v>31500</v>
      </c>
      <c r="AX65" s="522">
        <v>28000</v>
      </c>
      <c r="AY65" s="522">
        <v>8000</v>
      </c>
      <c r="AZ65" s="522"/>
      <c r="BA65" s="522"/>
      <c r="BB65" s="522"/>
      <c r="BC65" s="522">
        <v>11000</v>
      </c>
      <c r="BD65" s="522"/>
      <c r="BE65" s="522" t="s">
        <v>16</v>
      </c>
      <c r="BF65" s="522">
        <v>240243</v>
      </c>
      <c r="BG65" s="522">
        <v>240243</v>
      </c>
      <c r="BH65" s="522">
        <v>0</v>
      </c>
      <c r="BI65" s="522">
        <v>0</v>
      </c>
      <c r="BJ65" s="522">
        <v>151187</v>
      </c>
      <c r="BK65" s="522">
        <v>72630</v>
      </c>
      <c r="BL65" s="522">
        <v>78557</v>
      </c>
      <c r="BM65" s="522">
        <v>1.36</v>
      </c>
      <c r="BN65" s="561" t="s">
        <v>16</v>
      </c>
      <c r="BO65" s="522">
        <v>35500</v>
      </c>
      <c r="BP65" s="522">
        <v>35500</v>
      </c>
      <c r="BQ65" s="522"/>
      <c r="BR65" s="522"/>
      <c r="BS65" s="522"/>
      <c r="BT65" s="562"/>
      <c r="BU65" s="562"/>
      <c r="BW65" s="415" t="str">
        <f>VLOOKUP(P65,'[1]2021年自治区专项债券项目财政部、发改委审核通过明细表'!$F:$F,1,FALSE)</f>
        <v>P20650402-0017</v>
      </c>
      <c r="BX65" s="415" t="str">
        <f>VLOOKUP(E65,'[1]2021年自治区专项债券项目财政部、发改委审核通过明细表'!$E:$E,1,FALSE)</f>
        <v>吐鲁番经济开发区临空产业园之园区基础设施建设项目</v>
      </c>
    </row>
    <row r="66" s="415" customFormat="1" ht="33" customHeight="1" spans="1:76">
      <c r="A66" s="458">
        <v>6</v>
      </c>
      <c r="B66" s="479" t="s">
        <v>613</v>
      </c>
      <c r="C66" s="478" t="s">
        <v>614</v>
      </c>
      <c r="D66" s="456">
        <v>650402</v>
      </c>
      <c r="E66" s="478" t="s">
        <v>648</v>
      </c>
      <c r="F66" s="478" t="s">
        <v>649</v>
      </c>
      <c r="G66" s="485" t="s">
        <v>617</v>
      </c>
      <c r="H66" s="486" t="s">
        <v>61</v>
      </c>
      <c r="I66" s="506" t="s">
        <v>209</v>
      </c>
      <c r="J66" s="506" t="s">
        <v>274</v>
      </c>
      <c r="K66" s="506">
        <v>2</v>
      </c>
      <c r="L66" s="488" t="s">
        <v>650</v>
      </c>
      <c r="M66" s="488">
        <v>44773</v>
      </c>
      <c r="N66" s="507" t="s">
        <v>617</v>
      </c>
      <c r="O66" s="507" t="s">
        <v>617</v>
      </c>
      <c r="P66" s="507" t="s">
        <v>651</v>
      </c>
      <c r="Q66" s="507" t="s">
        <v>652</v>
      </c>
      <c r="R66" s="522">
        <v>33000</v>
      </c>
      <c r="S66" s="506" t="s">
        <v>213</v>
      </c>
      <c r="T66" s="506" t="s">
        <v>213</v>
      </c>
      <c r="U66" s="506" t="s">
        <v>213</v>
      </c>
      <c r="V66" s="506" t="s">
        <v>213</v>
      </c>
      <c r="W66" s="506" t="s">
        <v>213</v>
      </c>
      <c r="X66" s="506" t="s">
        <v>213</v>
      </c>
      <c r="Y66" s="506" t="s">
        <v>213</v>
      </c>
      <c r="Z66" s="506" t="s">
        <v>213</v>
      </c>
      <c r="AA66" s="506" t="s">
        <v>213</v>
      </c>
      <c r="AB66" s="522"/>
      <c r="AC66" s="522"/>
      <c r="AD66" s="526" t="s">
        <v>213</v>
      </c>
      <c r="AE66" s="506" t="s">
        <v>213</v>
      </c>
      <c r="AF66" s="506" t="s">
        <v>653</v>
      </c>
      <c r="AG66" s="506" t="s">
        <v>287</v>
      </c>
      <c r="AH66" s="506" t="s">
        <v>214</v>
      </c>
      <c r="AI66" s="506" t="s">
        <v>214</v>
      </c>
      <c r="AJ66" s="506" t="s">
        <v>260</v>
      </c>
      <c r="AK66" s="522">
        <v>33000</v>
      </c>
      <c r="AL66" s="522">
        <v>7000</v>
      </c>
      <c r="AM66" s="522">
        <v>26000</v>
      </c>
      <c r="AN66" s="522">
        <v>0</v>
      </c>
      <c r="AO66" s="522">
        <v>0</v>
      </c>
      <c r="AP66" s="522">
        <v>0</v>
      </c>
      <c r="AQ66" s="522">
        <v>1000</v>
      </c>
      <c r="AR66" s="522">
        <v>1000</v>
      </c>
      <c r="AS66" s="522">
        <v>0</v>
      </c>
      <c r="AT66" s="522">
        <v>0</v>
      </c>
      <c r="AU66" s="522">
        <v>0</v>
      </c>
      <c r="AV66" s="522">
        <v>0</v>
      </c>
      <c r="AW66" s="522">
        <v>29000</v>
      </c>
      <c r="AX66" s="522">
        <v>26000</v>
      </c>
      <c r="AY66" s="522">
        <v>3000</v>
      </c>
      <c r="AZ66" s="522"/>
      <c r="BA66" s="522"/>
      <c r="BB66" s="522"/>
      <c r="BC66" s="522">
        <v>10000</v>
      </c>
      <c r="BD66" s="522"/>
      <c r="BE66" s="522" t="s">
        <v>10</v>
      </c>
      <c r="BF66" s="522">
        <v>68553</v>
      </c>
      <c r="BG66" s="522">
        <v>68553</v>
      </c>
      <c r="BH66" s="522"/>
      <c r="BI66" s="522"/>
      <c r="BJ66" s="522">
        <v>32995</v>
      </c>
      <c r="BK66" s="522">
        <v>31830</v>
      </c>
      <c r="BL66" s="522">
        <v>1165</v>
      </c>
      <c r="BM66" s="522">
        <v>1.32</v>
      </c>
      <c r="BN66" s="561" t="s">
        <v>10</v>
      </c>
      <c r="BO66" s="522">
        <v>1000</v>
      </c>
      <c r="BP66" s="522">
        <v>1000</v>
      </c>
      <c r="BQ66" s="522"/>
      <c r="BR66" s="522"/>
      <c r="BS66" s="522"/>
      <c r="BT66" s="562"/>
      <c r="BU66" s="562"/>
      <c r="BW66" s="415" t="str">
        <f>VLOOKUP(P66,'[1]2021年自治区专项债券项目财政部、发改委审核通过明细表'!$F:$F,1,FALSE)</f>
        <v>P20650402-0041</v>
      </c>
      <c r="BX66" s="415" t="str">
        <f>VLOOKUP(E66,'[1]2021年自治区专项债券项目财政部、发改委审核通过明细表'!$E:$E,1,FALSE)</f>
        <v>吐鲁番市高昌区尚雅二期棚户区改造项目</v>
      </c>
    </row>
    <row r="67" s="415" customFormat="1" ht="33" customHeight="1" spans="1:76">
      <c r="A67" s="458">
        <v>7</v>
      </c>
      <c r="B67" s="479" t="s">
        <v>613</v>
      </c>
      <c r="C67" s="478" t="s">
        <v>614</v>
      </c>
      <c r="D67" s="456">
        <v>650402</v>
      </c>
      <c r="E67" s="478" t="s">
        <v>654</v>
      </c>
      <c r="F67" s="478" t="s">
        <v>655</v>
      </c>
      <c r="G67" s="485" t="s">
        <v>617</v>
      </c>
      <c r="H67" s="486" t="s">
        <v>61</v>
      </c>
      <c r="I67" s="506" t="s">
        <v>209</v>
      </c>
      <c r="J67" s="506" t="s">
        <v>274</v>
      </c>
      <c r="K67" s="506">
        <v>2</v>
      </c>
      <c r="L67" s="488" t="s">
        <v>656</v>
      </c>
      <c r="M67" s="488">
        <v>44742</v>
      </c>
      <c r="N67" s="507" t="s">
        <v>617</v>
      </c>
      <c r="O67" s="507" t="s">
        <v>617</v>
      </c>
      <c r="P67" s="507" t="s">
        <v>657</v>
      </c>
      <c r="Q67" s="507" t="s">
        <v>658</v>
      </c>
      <c r="R67" s="522">
        <v>29000</v>
      </c>
      <c r="S67" s="506" t="s">
        <v>213</v>
      </c>
      <c r="T67" s="506" t="s">
        <v>213</v>
      </c>
      <c r="U67" s="506" t="s">
        <v>213</v>
      </c>
      <c r="V67" s="506" t="s">
        <v>213</v>
      </c>
      <c r="W67" s="506" t="s">
        <v>213</v>
      </c>
      <c r="X67" s="506" t="s">
        <v>213</v>
      </c>
      <c r="Y67" s="506" t="s">
        <v>213</v>
      </c>
      <c r="Z67" s="506" t="s">
        <v>213</v>
      </c>
      <c r="AA67" s="506" t="s">
        <v>213</v>
      </c>
      <c r="AB67" s="522"/>
      <c r="AC67" s="522"/>
      <c r="AD67" s="526" t="s">
        <v>213</v>
      </c>
      <c r="AE67" s="506" t="s">
        <v>213</v>
      </c>
      <c r="AF67" s="506" t="s">
        <v>659</v>
      </c>
      <c r="AG67" s="506" t="s">
        <v>287</v>
      </c>
      <c r="AH67" s="506" t="s">
        <v>214</v>
      </c>
      <c r="AI67" s="506" t="s">
        <v>214</v>
      </c>
      <c r="AJ67" s="506" t="s">
        <v>260</v>
      </c>
      <c r="AK67" s="522">
        <v>29000</v>
      </c>
      <c r="AL67" s="522">
        <v>6000</v>
      </c>
      <c r="AM67" s="522">
        <v>23000</v>
      </c>
      <c r="AN67" s="522">
        <v>0</v>
      </c>
      <c r="AO67" s="522">
        <v>0</v>
      </c>
      <c r="AP67" s="522">
        <v>0</v>
      </c>
      <c r="AQ67" s="522">
        <v>1000</v>
      </c>
      <c r="AR67" s="522">
        <v>1000</v>
      </c>
      <c r="AS67" s="522">
        <v>0</v>
      </c>
      <c r="AT67" s="522">
        <v>0</v>
      </c>
      <c r="AU67" s="522">
        <v>0</v>
      </c>
      <c r="AV67" s="522">
        <v>0</v>
      </c>
      <c r="AW67" s="522">
        <v>26000</v>
      </c>
      <c r="AX67" s="522">
        <v>23000</v>
      </c>
      <c r="AY67" s="522">
        <v>2000</v>
      </c>
      <c r="AZ67" s="522"/>
      <c r="BA67" s="522"/>
      <c r="BB67" s="522"/>
      <c r="BC67" s="522">
        <v>10000</v>
      </c>
      <c r="BD67" s="522"/>
      <c r="BE67" s="522" t="s">
        <v>10</v>
      </c>
      <c r="BF67" s="522">
        <v>59349</v>
      </c>
      <c r="BG67" s="522">
        <v>59349</v>
      </c>
      <c r="BH67" s="522"/>
      <c r="BI67" s="522"/>
      <c r="BJ67" s="522">
        <v>29485</v>
      </c>
      <c r="BK67" s="522">
        <v>27965</v>
      </c>
      <c r="BL67" s="522">
        <v>1520</v>
      </c>
      <c r="BM67" s="522">
        <v>1.28</v>
      </c>
      <c r="BN67" s="561" t="s">
        <v>10</v>
      </c>
      <c r="BO67" s="522">
        <v>1000</v>
      </c>
      <c r="BP67" s="522">
        <v>1000</v>
      </c>
      <c r="BQ67" s="522"/>
      <c r="BR67" s="522"/>
      <c r="BS67" s="522"/>
      <c r="BT67" s="562"/>
      <c r="BU67" s="562"/>
      <c r="BW67" s="415" t="str">
        <f>VLOOKUP(P67,'[1]2021年自治区专项债券项目财政部、发改委审核通过明细表'!$F:$F,1,FALSE)</f>
        <v>P20650402-0042</v>
      </c>
      <c r="BX67" s="415" t="str">
        <f>VLOOKUP(E67,'[1]2021年自治区专项债券项目财政部、发改委审核通过明细表'!$E:$E,1,FALSE)</f>
        <v>吐鲁番市高昌区书香水岸棚户区改造项目</v>
      </c>
    </row>
    <row r="68" s="415" customFormat="1" ht="33" customHeight="1" spans="1:76">
      <c r="A68" s="458">
        <v>8</v>
      </c>
      <c r="B68" s="479" t="s">
        <v>613</v>
      </c>
      <c r="C68" s="478" t="s">
        <v>614</v>
      </c>
      <c r="D68" s="456">
        <v>650402</v>
      </c>
      <c r="E68" s="478" t="s">
        <v>660</v>
      </c>
      <c r="F68" s="478" t="s">
        <v>661</v>
      </c>
      <c r="G68" s="485" t="s">
        <v>662</v>
      </c>
      <c r="H68" s="486" t="s">
        <v>29</v>
      </c>
      <c r="I68" s="506" t="s">
        <v>209</v>
      </c>
      <c r="J68" s="506">
        <v>2021</v>
      </c>
      <c r="K68" s="506">
        <v>1</v>
      </c>
      <c r="L68" s="488">
        <v>44242</v>
      </c>
      <c r="M68" s="488">
        <v>44865</v>
      </c>
      <c r="N68" s="507" t="s">
        <v>662</v>
      </c>
      <c r="O68" s="507" t="s">
        <v>662</v>
      </c>
      <c r="P68" s="507" t="s">
        <v>663</v>
      </c>
      <c r="Q68" s="507" t="s">
        <v>664</v>
      </c>
      <c r="R68" s="522">
        <v>10000</v>
      </c>
      <c r="S68" s="506" t="s">
        <v>213</v>
      </c>
      <c r="T68" s="506" t="s">
        <v>213</v>
      </c>
      <c r="U68" s="506" t="s">
        <v>213</v>
      </c>
      <c r="V68" s="506" t="s">
        <v>213</v>
      </c>
      <c r="W68" s="506" t="s">
        <v>213</v>
      </c>
      <c r="X68" s="506" t="s">
        <v>213</v>
      </c>
      <c r="Y68" s="506" t="s">
        <v>213</v>
      </c>
      <c r="Z68" s="506" t="s">
        <v>213</v>
      </c>
      <c r="AA68" s="506" t="s">
        <v>213</v>
      </c>
      <c r="AB68" s="522">
        <v>3000</v>
      </c>
      <c r="AC68" s="522"/>
      <c r="AD68" s="526" t="s">
        <v>213</v>
      </c>
      <c r="AE68" s="506" t="s">
        <v>213</v>
      </c>
      <c r="AF68" s="506" t="s">
        <v>665</v>
      </c>
      <c r="AG68" s="506" t="s">
        <v>287</v>
      </c>
      <c r="AH68" s="506" t="s">
        <v>214</v>
      </c>
      <c r="AI68" s="506" t="s">
        <v>214</v>
      </c>
      <c r="AJ68" s="506" t="s">
        <v>260</v>
      </c>
      <c r="AK68" s="522">
        <v>10000</v>
      </c>
      <c r="AL68" s="522">
        <v>1000</v>
      </c>
      <c r="AM68" s="522">
        <v>3000</v>
      </c>
      <c r="AN68" s="522">
        <v>1000</v>
      </c>
      <c r="AO68" s="522">
        <v>5000</v>
      </c>
      <c r="AP68" s="522">
        <v>0</v>
      </c>
      <c r="AQ68" s="522">
        <v>500</v>
      </c>
      <c r="AR68" s="522">
        <v>500</v>
      </c>
      <c r="AS68" s="522">
        <v>0</v>
      </c>
      <c r="AT68" s="522">
        <v>0</v>
      </c>
      <c r="AU68" s="522">
        <v>0</v>
      </c>
      <c r="AV68" s="522">
        <v>0</v>
      </c>
      <c r="AW68" s="522">
        <v>6500</v>
      </c>
      <c r="AX68" s="522">
        <v>3000</v>
      </c>
      <c r="AY68" s="522">
        <v>3000</v>
      </c>
      <c r="AZ68" s="522"/>
      <c r="BA68" s="522"/>
      <c r="BB68" s="522"/>
      <c r="BC68" s="522">
        <v>3000</v>
      </c>
      <c r="BD68" s="522">
        <v>3000</v>
      </c>
      <c r="BE68" s="522" t="s">
        <v>16</v>
      </c>
      <c r="BF68" s="522">
        <v>33852</v>
      </c>
      <c r="BG68" s="522">
        <v>33852</v>
      </c>
      <c r="BH68" s="522">
        <v>0</v>
      </c>
      <c r="BI68" s="522">
        <v>0</v>
      </c>
      <c r="BJ68" s="522">
        <v>11934</v>
      </c>
      <c r="BK68" s="522">
        <v>9590</v>
      </c>
      <c r="BL68" s="522">
        <v>2344</v>
      </c>
      <c r="BM68" s="522">
        <v>1.45</v>
      </c>
      <c r="BN68" s="561" t="s">
        <v>16</v>
      </c>
      <c r="BO68" s="522">
        <v>500</v>
      </c>
      <c r="BP68" s="522">
        <v>500</v>
      </c>
      <c r="BQ68" s="522"/>
      <c r="BR68" s="522"/>
      <c r="BS68" s="522"/>
      <c r="BT68" s="562"/>
      <c r="BU68" s="562"/>
      <c r="BW68" s="415" t="str">
        <f>VLOOKUP(P68,'[1]2021年自治区专项债券项目财政部、发改委审核通过明细表'!$F:$F,1,FALSE)</f>
        <v>P20650402-0093</v>
      </c>
      <c r="BX68" s="415" t="str">
        <f>VLOOKUP(E68,'[1]2021年自治区专项债券项目财政部、发改委审核通过明细表'!$E:$E,1,FALSE)</f>
        <v>高昌区生活垃圾及餐厨废弃物资源化利用项目</v>
      </c>
    </row>
    <row r="69" s="415" customFormat="1" ht="33" customHeight="1" spans="1:76">
      <c r="A69" s="458">
        <v>9</v>
      </c>
      <c r="B69" s="479" t="s">
        <v>613</v>
      </c>
      <c r="C69" s="478" t="s">
        <v>614</v>
      </c>
      <c r="D69" s="456">
        <v>650402</v>
      </c>
      <c r="E69" s="478" t="s">
        <v>666</v>
      </c>
      <c r="F69" s="478" t="s">
        <v>667</v>
      </c>
      <c r="G69" s="485" t="s">
        <v>617</v>
      </c>
      <c r="H69" s="486" t="s">
        <v>15</v>
      </c>
      <c r="I69" s="506" t="s">
        <v>209</v>
      </c>
      <c r="J69" s="506">
        <v>2021</v>
      </c>
      <c r="K69" s="506">
        <v>2</v>
      </c>
      <c r="L69" s="488">
        <v>44242</v>
      </c>
      <c r="M69" s="488">
        <v>44864</v>
      </c>
      <c r="N69" s="507" t="s">
        <v>617</v>
      </c>
      <c r="O69" s="507" t="s">
        <v>617</v>
      </c>
      <c r="P69" s="507" t="s">
        <v>668</v>
      </c>
      <c r="Q69" s="507" t="s">
        <v>669</v>
      </c>
      <c r="R69" s="522">
        <v>15000</v>
      </c>
      <c r="S69" s="506" t="s">
        <v>213</v>
      </c>
      <c r="T69" s="506" t="s">
        <v>213</v>
      </c>
      <c r="U69" s="506" t="s">
        <v>213</v>
      </c>
      <c r="V69" s="506" t="s">
        <v>213</v>
      </c>
      <c r="W69" s="506" t="s">
        <v>213</v>
      </c>
      <c r="X69" s="506" t="s">
        <v>213</v>
      </c>
      <c r="Y69" s="506" t="s">
        <v>213</v>
      </c>
      <c r="Z69" s="506" t="s">
        <v>213</v>
      </c>
      <c r="AA69" s="506" t="s">
        <v>213</v>
      </c>
      <c r="AB69" s="522">
        <v>5000</v>
      </c>
      <c r="AC69" s="522"/>
      <c r="AD69" s="526" t="s">
        <v>213</v>
      </c>
      <c r="AE69" s="506" t="s">
        <v>213</v>
      </c>
      <c r="AF69" s="506" t="s">
        <v>670</v>
      </c>
      <c r="AG69" s="506" t="s">
        <v>287</v>
      </c>
      <c r="AH69" s="506" t="s">
        <v>214</v>
      </c>
      <c r="AI69" s="506" t="s">
        <v>214</v>
      </c>
      <c r="AJ69" s="506" t="s">
        <v>260</v>
      </c>
      <c r="AK69" s="522">
        <v>15000</v>
      </c>
      <c r="AL69" s="522">
        <v>1000</v>
      </c>
      <c r="AM69" s="522">
        <v>5000</v>
      </c>
      <c r="AN69" s="522">
        <v>1000</v>
      </c>
      <c r="AO69" s="522">
        <v>8000</v>
      </c>
      <c r="AP69" s="522">
        <v>0</v>
      </c>
      <c r="AQ69" s="522">
        <v>500</v>
      </c>
      <c r="AR69" s="522">
        <v>500</v>
      </c>
      <c r="AS69" s="522">
        <v>0</v>
      </c>
      <c r="AT69" s="522">
        <v>0</v>
      </c>
      <c r="AU69" s="522">
        <v>0</v>
      </c>
      <c r="AV69" s="522">
        <v>0</v>
      </c>
      <c r="AW69" s="522">
        <v>10000</v>
      </c>
      <c r="AX69" s="522">
        <v>5000</v>
      </c>
      <c r="AY69" s="522">
        <v>4500</v>
      </c>
      <c r="AZ69" s="522"/>
      <c r="BA69" s="522"/>
      <c r="BB69" s="522"/>
      <c r="BC69" s="522">
        <v>5000</v>
      </c>
      <c r="BD69" s="522">
        <v>5000</v>
      </c>
      <c r="BE69" s="522" t="s">
        <v>10</v>
      </c>
      <c r="BF69" s="522">
        <v>32916</v>
      </c>
      <c r="BG69" s="522">
        <v>32916</v>
      </c>
      <c r="BH69" s="522">
        <v>0</v>
      </c>
      <c r="BI69" s="522">
        <v>0</v>
      </c>
      <c r="BJ69" s="522">
        <v>15691</v>
      </c>
      <c r="BK69" s="522">
        <v>13670</v>
      </c>
      <c r="BL69" s="522">
        <v>2021</v>
      </c>
      <c r="BM69" s="522">
        <v>1.28</v>
      </c>
      <c r="BN69" s="561" t="s">
        <v>10</v>
      </c>
      <c r="BO69" s="522">
        <v>500</v>
      </c>
      <c r="BP69" s="522">
        <v>500</v>
      </c>
      <c r="BQ69" s="522"/>
      <c r="BR69" s="522"/>
      <c r="BS69" s="522"/>
      <c r="BT69" s="562"/>
      <c r="BU69" s="562"/>
      <c r="BW69" s="415" t="str">
        <f>VLOOKUP(P69,'[1]2021年自治区专项债券项目财政部、发改委审核通过明细表'!$F:$F,1,FALSE)</f>
        <v>P20650402-0095</v>
      </c>
      <c r="BX69" s="415" t="str">
        <f>VLOOKUP(E69,'[1]2021年自治区专项债券项目财政部、发改委审核通过明细表'!$E:$E,1,FALSE)</f>
        <v>吐鲁番市高昌区生态智能停车场建设项目</v>
      </c>
    </row>
    <row r="70" s="415" customFormat="1" ht="33" customHeight="1" spans="1:76">
      <c r="A70" s="458">
        <v>10</v>
      </c>
      <c r="B70" s="479" t="s">
        <v>613</v>
      </c>
      <c r="C70" s="478" t="s">
        <v>671</v>
      </c>
      <c r="D70" s="456">
        <v>650421</v>
      </c>
      <c r="E70" s="478" t="s">
        <v>672</v>
      </c>
      <c r="F70" s="478" t="s">
        <v>673</v>
      </c>
      <c r="G70" s="485" t="s">
        <v>674</v>
      </c>
      <c r="H70" s="486" t="s">
        <v>47</v>
      </c>
      <c r="I70" s="506" t="s">
        <v>209</v>
      </c>
      <c r="J70" s="506" t="s">
        <v>302</v>
      </c>
      <c r="K70" s="506">
        <v>2</v>
      </c>
      <c r="L70" s="488" t="s">
        <v>675</v>
      </c>
      <c r="M70" s="488" t="s">
        <v>676</v>
      </c>
      <c r="N70" s="507" t="s">
        <v>674</v>
      </c>
      <c r="O70" s="507" t="s">
        <v>677</v>
      </c>
      <c r="P70" s="507" t="s">
        <v>678</v>
      </c>
      <c r="Q70" s="507" t="s">
        <v>679</v>
      </c>
      <c r="R70" s="522">
        <v>30000</v>
      </c>
      <c r="S70" s="506" t="s">
        <v>213</v>
      </c>
      <c r="T70" s="506" t="s">
        <v>213</v>
      </c>
      <c r="U70" s="506" t="s">
        <v>213</v>
      </c>
      <c r="V70" s="506" t="s">
        <v>213</v>
      </c>
      <c r="W70" s="506" t="s">
        <v>213</v>
      </c>
      <c r="X70" s="506" t="s">
        <v>213</v>
      </c>
      <c r="Y70" s="506" t="s">
        <v>213</v>
      </c>
      <c r="Z70" s="506" t="s">
        <v>213</v>
      </c>
      <c r="AA70" s="506" t="s">
        <v>213</v>
      </c>
      <c r="AB70" s="522"/>
      <c r="AC70" s="522"/>
      <c r="AD70" s="526" t="s">
        <v>213</v>
      </c>
      <c r="AE70" s="506" t="s">
        <v>213</v>
      </c>
      <c r="AF70" s="506" t="s">
        <v>680</v>
      </c>
      <c r="AG70" s="506" t="s">
        <v>548</v>
      </c>
      <c r="AH70" s="506" t="s">
        <v>214</v>
      </c>
      <c r="AI70" s="506"/>
      <c r="AJ70" s="506" t="s">
        <v>260</v>
      </c>
      <c r="AK70" s="522">
        <v>30000</v>
      </c>
      <c r="AL70" s="522"/>
      <c r="AM70" s="522">
        <v>24000</v>
      </c>
      <c r="AN70" s="522"/>
      <c r="AO70" s="522"/>
      <c r="AP70" s="522">
        <v>6000</v>
      </c>
      <c r="AQ70" s="522">
        <v>0</v>
      </c>
      <c r="AR70" s="522"/>
      <c r="AS70" s="522"/>
      <c r="AT70" s="522"/>
      <c r="AU70" s="522"/>
      <c r="AV70" s="522"/>
      <c r="AW70" s="522">
        <v>22000</v>
      </c>
      <c r="AX70" s="522">
        <v>20000</v>
      </c>
      <c r="AY70" s="522">
        <v>8000</v>
      </c>
      <c r="AZ70" s="522">
        <v>4000</v>
      </c>
      <c r="BA70" s="522"/>
      <c r="BB70" s="522"/>
      <c r="BC70" s="522">
        <v>20000</v>
      </c>
      <c r="BD70" s="522"/>
      <c r="BE70" s="522" t="s">
        <v>10</v>
      </c>
      <c r="BF70" s="522">
        <v>43600</v>
      </c>
      <c r="BG70" s="522">
        <v>41000</v>
      </c>
      <c r="BH70" s="522"/>
      <c r="BI70" s="522">
        <v>2600</v>
      </c>
      <c r="BJ70" s="522">
        <v>17000</v>
      </c>
      <c r="BK70" s="522">
        <v>16000</v>
      </c>
      <c r="BL70" s="522">
        <v>1000</v>
      </c>
      <c r="BM70" s="522">
        <v>1.22</v>
      </c>
      <c r="BN70" s="561">
        <v>10</v>
      </c>
      <c r="BO70" s="522"/>
      <c r="BP70" s="522"/>
      <c r="BQ70" s="522"/>
      <c r="BR70" s="522"/>
      <c r="BS70" s="522"/>
      <c r="BT70" s="562"/>
      <c r="BU70" s="562"/>
      <c r="BW70" s="415" t="str">
        <f>VLOOKUP(P70,'[1]2021年自治区专项债券项目财政部、发改委审核通过明细表'!$F:$F,1,FALSE)</f>
        <v>P19650421-0091</v>
      </c>
      <c r="BX70" s="415" t="str">
        <f>VLOOKUP(E70,'[1]2021年自治区专项债券项目财政部、发改委审核通过明细表'!$E:$E,1,FALSE)</f>
        <v>鄯善县煤炭产业区配套供水管网工程</v>
      </c>
    </row>
    <row r="71" s="415" customFormat="1" ht="33" customHeight="1" spans="1:76">
      <c r="A71" s="458">
        <v>11</v>
      </c>
      <c r="B71" s="479" t="s">
        <v>613</v>
      </c>
      <c r="C71" s="478" t="s">
        <v>671</v>
      </c>
      <c r="D71" s="456">
        <v>650421</v>
      </c>
      <c r="E71" s="478" t="s">
        <v>681</v>
      </c>
      <c r="F71" s="478" t="s">
        <v>682</v>
      </c>
      <c r="G71" s="485" t="s">
        <v>674</v>
      </c>
      <c r="H71" s="486" t="s">
        <v>47</v>
      </c>
      <c r="I71" s="506" t="s">
        <v>209</v>
      </c>
      <c r="J71" s="506">
        <v>2020</v>
      </c>
      <c r="K71" s="506">
        <v>1</v>
      </c>
      <c r="L71" s="488" t="s">
        <v>675</v>
      </c>
      <c r="M71" s="488" t="s">
        <v>676</v>
      </c>
      <c r="N71" s="507" t="s">
        <v>683</v>
      </c>
      <c r="O71" s="507" t="s">
        <v>677</v>
      </c>
      <c r="P71" s="507" t="s">
        <v>684</v>
      </c>
      <c r="Q71" s="507" t="s">
        <v>685</v>
      </c>
      <c r="R71" s="522">
        <v>10000</v>
      </c>
      <c r="S71" s="506" t="s">
        <v>213</v>
      </c>
      <c r="T71" s="506" t="s">
        <v>213</v>
      </c>
      <c r="U71" s="506" t="s">
        <v>213</v>
      </c>
      <c r="V71" s="506" t="s">
        <v>214</v>
      </c>
      <c r="W71" s="506" t="s">
        <v>213</v>
      </c>
      <c r="X71" s="506" t="s">
        <v>213</v>
      </c>
      <c r="Y71" s="506" t="s">
        <v>213</v>
      </c>
      <c r="Z71" s="506" t="s">
        <v>213</v>
      </c>
      <c r="AA71" s="506" t="s">
        <v>213</v>
      </c>
      <c r="AB71" s="522">
        <v>3000</v>
      </c>
      <c r="AC71" s="522"/>
      <c r="AD71" s="526" t="s">
        <v>213</v>
      </c>
      <c r="AE71" s="506" t="s">
        <v>213</v>
      </c>
      <c r="AF71" s="506" t="s">
        <v>686</v>
      </c>
      <c r="AG71" s="506" t="s">
        <v>548</v>
      </c>
      <c r="AH71" s="506" t="s">
        <v>214</v>
      </c>
      <c r="AI71" s="506"/>
      <c r="AJ71" s="506" t="s">
        <v>260</v>
      </c>
      <c r="AK71" s="522">
        <v>10000</v>
      </c>
      <c r="AL71" s="522"/>
      <c r="AM71" s="522">
        <v>3000</v>
      </c>
      <c r="AN71" s="522">
        <v>4000</v>
      </c>
      <c r="AO71" s="522">
        <v>3000</v>
      </c>
      <c r="AP71" s="522"/>
      <c r="AQ71" s="522">
        <v>0</v>
      </c>
      <c r="AR71" s="522"/>
      <c r="AS71" s="522"/>
      <c r="AT71" s="522"/>
      <c r="AU71" s="522"/>
      <c r="AV71" s="522"/>
      <c r="AW71" s="522">
        <v>6000</v>
      </c>
      <c r="AX71" s="522">
        <v>3000</v>
      </c>
      <c r="AY71" s="522">
        <v>4000</v>
      </c>
      <c r="AZ71" s="522"/>
      <c r="BA71" s="522"/>
      <c r="BB71" s="522"/>
      <c r="BC71" s="522">
        <v>3000</v>
      </c>
      <c r="BD71" s="522">
        <v>3000</v>
      </c>
      <c r="BE71" s="522" t="s">
        <v>10</v>
      </c>
      <c r="BF71" s="522">
        <v>6873</v>
      </c>
      <c r="BG71" s="522">
        <v>6000</v>
      </c>
      <c r="BH71" s="522"/>
      <c r="BI71" s="522">
        <v>873</v>
      </c>
      <c r="BJ71" s="522">
        <v>4200</v>
      </c>
      <c r="BK71" s="522">
        <v>3200</v>
      </c>
      <c r="BL71" s="522">
        <v>1000</v>
      </c>
      <c r="BM71" s="522">
        <v>1.35</v>
      </c>
      <c r="BN71" s="561">
        <v>10</v>
      </c>
      <c r="BO71" s="522"/>
      <c r="BP71" s="522"/>
      <c r="BQ71" s="522"/>
      <c r="BR71" s="522"/>
      <c r="BS71" s="522"/>
      <c r="BT71" s="562"/>
      <c r="BU71" s="562"/>
      <c r="BW71" s="415" t="str">
        <f>VLOOKUP(P71,'[1]2021年自治区专项债券项目财政部、发改委审核通过明细表'!$F:$F,1,FALSE)</f>
        <v>P20650421-0055</v>
      </c>
      <c r="BX71" s="415" t="str">
        <f>VLOOKUP(E71,'[1]2021年自治区专项债券项目财政部、发改委审核通过明细表'!$E:$E,1,FALSE)</f>
        <v>鄯善县供水管网信息化建设项目</v>
      </c>
    </row>
    <row r="72" s="415" customFormat="1" ht="33" customHeight="1" spans="1:76">
      <c r="A72" s="458">
        <v>12</v>
      </c>
      <c r="B72" s="479" t="s">
        <v>613</v>
      </c>
      <c r="C72" s="478" t="s">
        <v>687</v>
      </c>
      <c r="D72" s="456">
        <v>650422</v>
      </c>
      <c r="E72" s="478" t="s">
        <v>688</v>
      </c>
      <c r="F72" s="478" t="s">
        <v>689</v>
      </c>
      <c r="G72" s="485" t="s">
        <v>690</v>
      </c>
      <c r="H72" s="486" t="s">
        <v>29</v>
      </c>
      <c r="I72" s="506" t="s">
        <v>241</v>
      </c>
      <c r="J72" s="506" t="s">
        <v>291</v>
      </c>
      <c r="K72" s="506">
        <v>1</v>
      </c>
      <c r="L72" s="488">
        <v>44362</v>
      </c>
      <c r="M72" s="488">
        <v>44866</v>
      </c>
      <c r="N72" s="507" t="s">
        <v>691</v>
      </c>
      <c r="O72" s="507" t="s">
        <v>87</v>
      </c>
      <c r="P72" s="507" t="s">
        <v>692</v>
      </c>
      <c r="Q72" s="507" t="s">
        <v>693</v>
      </c>
      <c r="R72" s="522">
        <v>6000</v>
      </c>
      <c r="S72" s="506" t="s">
        <v>213</v>
      </c>
      <c r="T72" s="506" t="s">
        <v>213</v>
      </c>
      <c r="U72" s="506" t="s">
        <v>214</v>
      </c>
      <c r="V72" s="506" t="s">
        <v>214</v>
      </c>
      <c r="W72" s="506" t="s">
        <v>214</v>
      </c>
      <c r="X72" s="506" t="s">
        <v>214</v>
      </c>
      <c r="Y72" s="506" t="s">
        <v>214</v>
      </c>
      <c r="Z72" s="506" t="s">
        <v>214</v>
      </c>
      <c r="AA72" s="506" t="s">
        <v>214</v>
      </c>
      <c r="AB72" s="522">
        <v>2000</v>
      </c>
      <c r="AC72" s="522"/>
      <c r="AD72" s="526" t="s">
        <v>213</v>
      </c>
      <c r="AE72" s="506" t="s">
        <v>213</v>
      </c>
      <c r="AF72" s="506" t="s">
        <v>694</v>
      </c>
      <c r="AG72" s="506" t="s">
        <v>423</v>
      </c>
      <c r="AH72" s="506" t="s">
        <v>214</v>
      </c>
      <c r="AI72" s="506" t="s">
        <v>248</v>
      </c>
      <c r="AJ72" s="506" t="s">
        <v>260</v>
      </c>
      <c r="AK72" s="522">
        <v>6000</v>
      </c>
      <c r="AL72" s="522">
        <v>3000</v>
      </c>
      <c r="AM72" s="522">
        <v>2000</v>
      </c>
      <c r="AN72" s="522"/>
      <c r="AO72" s="522">
        <v>1000</v>
      </c>
      <c r="AP72" s="522"/>
      <c r="AQ72" s="522">
        <v>0</v>
      </c>
      <c r="AR72" s="522"/>
      <c r="AS72" s="522"/>
      <c r="AT72" s="522"/>
      <c r="AU72" s="522"/>
      <c r="AV72" s="522"/>
      <c r="AW72" s="522">
        <v>3000</v>
      </c>
      <c r="AX72" s="522">
        <v>2000</v>
      </c>
      <c r="AY72" s="522">
        <v>3000</v>
      </c>
      <c r="AZ72" s="522">
        <v>0</v>
      </c>
      <c r="BA72" s="522"/>
      <c r="BB72" s="522"/>
      <c r="BC72" s="522">
        <v>2000</v>
      </c>
      <c r="BD72" s="522">
        <v>2000</v>
      </c>
      <c r="BE72" s="522">
        <v>10</v>
      </c>
      <c r="BF72" s="522">
        <v>6220</v>
      </c>
      <c r="BG72" s="522">
        <v>5220</v>
      </c>
      <c r="BH72" s="522">
        <v>1000</v>
      </c>
      <c r="BI72" s="522"/>
      <c r="BJ72" s="522">
        <v>6800</v>
      </c>
      <c r="BK72" s="522">
        <v>6000</v>
      </c>
      <c r="BL72" s="522">
        <v>800</v>
      </c>
      <c r="BM72" s="522">
        <v>1.24597701149425</v>
      </c>
      <c r="BN72" s="561">
        <v>10</v>
      </c>
      <c r="BO72" s="522">
        <v>0</v>
      </c>
      <c r="BP72" s="522">
        <v>0</v>
      </c>
      <c r="BQ72" s="522"/>
      <c r="BR72" s="522"/>
      <c r="BS72" s="522"/>
      <c r="BT72" s="562"/>
      <c r="BU72" s="562"/>
      <c r="BW72" s="415" t="str">
        <f>VLOOKUP(P72,'[1]2021年自治区专项债券项目财政部、发改委审核通过明细表'!$F:$F,1,FALSE)</f>
        <v>P20650422-0002</v>
      </c>
      <c r="BX72" s="415" t="str">
        <f>VLOOKUP(E72,'[1]2021年自治区专项债券项目财政部、发改委审核通过明细表'!$E:$E,1,FALSE)</f>
        <v>吐鲁番市托克逊县污水处理厂提标改造工程</v>
      </c>
    </row>
    <row r="73" s="415" customFormat="1" ht="33" customHeight="1" spans="1:76">
      <c r="A73" s="458">
        <v>13</v>
      </c>
      <c r="B73" s="479" t="s">
        <v>613</v>
      </c>
      <c r="C73" s="478" t="s">
        <v>687</v>
      </c>
      <c r="D73" s="456">
        <v>650422</v>
      </c>
      <c r="E73" s="478" t="s">
        <v>695</v>
      </c>
      <c r="F73" s="478" t="s">
        <v>696</v>
      </c>
      <c r="G73" s="485" t="s">
        <v>690</v>
      </c>
      <c r="H73" s="486" t="s">
        <v>697</v>
      </c>
      <c r="I73" s="506" t="s">
        <v>209</v>
      </c>
      <c r="J73" s="506" t="s">
        <v>302</v>
      </c>
      <c r="K73" s="506">
        <v>2</v>
      </c>
      <c r="L73" s="488">
        <v>43905</v>
      </c>
      <c r="M73" s="488">
        <v>44561</v>
      </c>
      <c r="N73" s="507" t="s">
        <v>690</v>
      </c>
      <c r="O73" s="507" t="s">
        <v>87</v>
      </c>
      <c r="P73" s="507" t="s">
        <v>698</v>
      </c>
      <c r="Q73" s="507" t="s">
        <v>699</v>
      </c>
      <c r="R73" s="522">
        <v>21175</v>
      </c>
      <c r="S73" s="506" t="s">
        <v>213</v>
      </c>
      <c r="T73" s="506" t="s">
        <v>213</v>
      </c>
      <c r="U73" s="506" t="s">
        <v>213</v>
      </c>
      <c r="V73" s="506" t="s">
        <v>213</v>
      </c>
      <c r="W73" s="506" t="s">
        <v>213</v>
      </c>
      <c r="X73" s="506" t="s">
        <v>213</v>
      </c>
      <c r="Y73" s="506" t="s">
        <v>213</v>
      </c>
      <c r="Z73" s="506" t="s">
        <v>213</v>
      </c>
      <c r="AA73" s="506" t="s">
        <v>213</v>
      </c>
      <c r="AB73" s="522"/>
      <c r="AC73" s="522"/>
      <c r="AD73" s="526" t="s">
        <v>213</v>
      </c>
      <c r="AE73" s="506" t="s">
        <v>213</v>
      </c>
      <c r="AF73" s="506" t="s">
        <v>700</v>
      </c>
      <c r="AG73" s="506" t="s">
        <v>423</v>
      </c>
      <c r="AH73" s="506" t="s">
        <v>214</v>
      </c>
      <c r="AI73" s="506" t="s">
        <v>248</v>
      </c>
      <c r="AJ73" s="506" t="s">
        <v>260</v>
      </c>
      <c r="AK73" s="522">
        <v>21175</v>
      </c>
      <c r="AL73" s="522">
        <v>1175</v>
      </c>
      <c r="AM73" s="522">
        <v>20000</v>
      </c>
      <c r="AN73" s="522"/>
      <c r="AO73" s="522"/>
      <c r="AP73" s="522"/>
      <c r="AQ73" s="522">
        <v>2030</v>
      </c>
      <c r="AR73" s="522">
        <v>30</v>
      </c>
      <c r="AS73" s="522">
        <v>2000</v>
      </c>
      <c r="AT73" s="522"/>
      <c r="AU73" s="522"/>
      <c r="AV73" s="522"/>
      <c r="AW73" s="522">
        <v>12000</v>
      </c>
      <c r="AX73" s="522">
        <v>12000</v>
      </c>
      <c r="AY73" s="522">
        <v>7145</v>
      </c>
      <c r="AZ73" s="522">
        <v>6000</v>
      </c>
      <c r="BA73" s="522"/>
      <c r="BB73" s="522"/>
      <c r="BC73" s="522">
        <v>8000</v>
      </c>
      <c r="BD73" s="522"/>
      <c r="BE73" s="522">
        <v>10</v>
      </c>
      <c r="BF73" s="522">
        <v>53875</v>
      </c>
      <c r="BG73" s="522">
        <v>53875</v>
      </c>
      <c r="BH73" s="522"/>
      <c r="BI73" s="522"/>
      <c r="BJ73" s="522">
        <v>31175</v>
      </c>
      <c r="BK73" s="522">
        <v>21175</v>
      </c>
      <c r="BL73" s="522">
        <v>10000</v>
      </c>
      <c r="BM73" s="522">
        <v>1.51293103448276</v>
      </c>
      <c r="BN73" s="561">
        <v>10</v>
      </c>
      <c r="BO73" s="522">
        <v>2030</v>
      </c>
      <c r="BP73" s="522">
        <v>2030</v>
      </c>
      <c r="BQ73" s="522"/>
      <c r="BR73" s="522"/>
      <c r="BS73" s="522"/>
      <c r="BT73" s="562"/>
      <c r="BU73" s="562"/>
      <c r="BW73" s="415" t="str">
        <f>VLOOKUP(P73,'[1]2021年自治区专项债券项目财政部、发改委审核通过明细表'!$F:$F,1,FALSE)</f>
        <v>P19650422-0005</v>
      </c>
      <c r="BX73" s="415" t="str">
        <f>VLOOKUP(E73,'[1]2021年自治区专项债券项目财政部、发改委审核通过明细表'!$E:$E,1,FALSE)</f>
        <v>吐鲁番市托克逊县2020年城南片区棚户区（城中村）改造建设项目</v>
      </c>
    </row>
    <row r="74" s="429" customFormat="1" ht="33" customHeight="1" spans="1:76">
      <c r="A74" s="566" t="s">
        <v>701</v>
      </c>
      <c r="B74" s="567"/>
      <c r="C74" s="567"/>
      <c r="D74" s="567"/>
      <c r="E74" s="567"/>
      <c r="F74" s="568"/>
      <c r="G74" s="569"/>
      <c r="H74" s="570"/>
      <c r="I74" s="570"/>
      <c r="J74" s="587"/>
      <c r="K74" s="570"/>
      <c r="L74" s="588"/>
      <c r="M74" s="588"/>
      <c r="N74" s="570"/>
      <c r="O74" s="570"/>
      <c r="P74" s="570"/>
      <c r="Q74" s="570"/>
      <c r="R74" s="596">
        <f t="shared" ref="R74:BB74" si="4">SUM(R75:R81)</f>
        <v>453105</v>
      </c>
      <c r="S74" s="597"/>
      <c r="T74" s="597"/>
      <c r="U74" s="597"/>
      <c r="V74" s="597"/>
      <c r="W74" s="597"/>
      <c r="X74" s="597"/>
      <c r="Y74" s="597"/>
      <c r="Z74" s="597"/>
      <c r="AA74" s="597"/>
      <c r="AB74" s="596">
        <f t="shared" si="4"/>
        <v>121000</v>
      </c>
      <c r="AC74" s="596">
        <f t="shared" si="4"/>
        <v>0</v>
      </c>
      <c r="AD74" s="597"/>
      <c r="AE74" s="597"/>
      <c r="AF74" s="597"/>
      <c r="AG74" s="597"/>
      <c r="AH74" s="597"/>
      <c r="AI74" s="597"/>
      <c r="AJ74" s="597"/>
      <c r="AK74" s="596">
        <f t="shared" si="4"/>
        <v>453105</v>
      </c>
      <c r="AL74" s="596">
        <f t="shared" si="4"/>
        <v>34780</v>
      </c>
      <c r="AM74" s="596">
        <f t="shared" si="4"/>
        <v>317000</v>
      </c>
      <c r="AN74" s="596">
        <f t="shared" si="4"/>
        <v>81725</v>
      </c>
      <c r="AO74" s="596">
        <f t="shared" si="4"/>
        <v>0</v>
      </c>
      <c r="AP74" s="596">
        <f t="shared" si="4"/>
        <v>19600</v>
      </c>
      <c r="AQ74" s="596">
        <f t="shared" si="4"/>
        <v>86175</v>
      </c>
      <c r="AR74" s="596">
        <f t="shared" si="4"/>
        <v>3175</v>
      </c>
      <c r="AS74" s="596">
        <f t="shared" si="4"/>
        <v>53000</v>
      </c>
      <c r="AT74" s="596">
        <f t="shared" si="4"/>
        <v>30000</v>
      </c>
      <c r="AU74" s="596">
        <f t="shared" si="4"/>
        <v>0</v>
      </c>
      <c r="AV74" s="596">
        <f t="shared" si="4"/>
        <v>0</v>
      </c>
      <c r="AW74" s="596">
        <f t="shared" si="4"/>
        <v>191000</v>
      </c>
      <c r="AX74" s="596">
        <f t="shared" si="4"/>
        <v>168000</v>
      </c>
      <c r="AY74" s="596">
        <f t="shared" si="4"/>
        <v>86296</v>
      </c>
      <c r="AZ74" s="596">
        <f t="shared" si="4"/>
        <v>45000</v>
      </c>
      <c r="BA74" s="596">
        <f t="shared" si="4"/>
        <v>5600</v>
      </c>
      <c r="BB74" s="596">
        <f t="shared" si="4"/>
        <v>0</v>
      </c>
      <c r="BC74" s="596">
        <f>SUM(BC75:BC86)</f>
        <v>140000</v>
      </c>
      <c r="BD74" s="596">
        <f t="shared" ref="BD74:BL74" si="5">SUM(BD75:BD81)</f>
        <v>121000</v>
      </c>
      <c r="BE74" s="596"/>
      <c r="BF74" s="596">
        <f t="shared" si="5"/>
        <v>782034.21</v>
      </c>
      <c r="BG74" s="596">
        <f t="shared" si="5"/>
        <v>804594.96</v>
      </c>
      <c r="BH74" s="596">
        <f t="shared" si="5"/>
        <v>0</v>
      </c>
      <c r="BI74" s="596">
        <f t="shared" si="5"/>
        <v>0</v>
      </c>
      <c r="BJ74" s="596">
        <f t="shared" si="5"/>
        <v>404270.36</v>
      </c>
      <c r="BK74" s="596">
        <f t="shared" si="5"/>
        <v>359865.58</v>
      </c>
      <c r="BL74" s="596">
        <f t="shared" si="5"/>
        <v>29051.38</v>
      </c>
      <c r="BM74" s="596"/>
      <c r="BN74" s="596"/>
      <c r="BO74" s="596">
        <f t="shared" ref="BO74:BP74" si="6">SUM(BO75:BO81)</f>
        <v>55470</v>
      </c>
      <c r="BP74" s="596">
        <f t="shared" si="6"/>
        <v>55470</v>
      </c>
      <c r="BQ74" s="609"/>
      <c r="BR74" s="609"/>
      <c r="BS74" s="609"/>
      <c r="BT74" s="610"/>
      <c r="BU74" s="610"/>
      <c r="BW74" s="611"/>
      <c r="BX74" s="436"/>
    </row>
    <row r="75" s="430" customFormat="1" ht="33" customHeight="1" spans="1:76">
      <c r="A75" s="571">
        <v>1</v>
      </c>
      <c r="B75" s="572" t="s">
        <v>702</v>
      </c>
      <c r="C75" s="572" t="s">
        <v>703</v>
      </c>
      <c r="D75" s="573">
        <v>650500</v>
      </c>
      <c r="E75" s="574" t="s">
        <v>704</v>
      </c>
      <c r="F75" s="575" t="s">
        <v>705</v>
      </c>
      <c r="G75" s="576" t="s">
        <v>706</v>
      </c>
      <c r="H75" s="576" t="s">
        <v>3</v>
      </c>
      <c r="I75" s="576" t="s">
        <v>209</v>
      </c>
      <c r="J75" s="578" t="s">
        <v>291</v>
      </c>
      <c r="K75" s="589">
        <v>2.5</v>
      </c>
      <c r="L75" s="590">
        <v>43952</v>
      </c>
      <c r="M75" s="590">
        <v>44926</v>
      </c>
      <c r="N75" s="576" t="s">
        <v>706</v>
      </c>
      <c r="O75" s="576" t="s">
        <v>706</v>
      </c>
      <c r="P75" s="576" t="s">
        <v>707</v>
      </c>
      <c r="Q75" s="576" t="s">
        <v>708</v>
      </c>
      <c r="R75" s="598">
        <v>260500</v>
      </c>
      <c r="S75" s="589" t="s">
        <v>213</v>
      </c>
      <c r="T75" s="589" t="s">
        <v>213</v>
      </c>
      <c r="U75" s="589" t="s">
        <v>213</v>
      </c>
      <c r="V75" s="589" t="s">
        <v>213</v>
      </c>
      <c r="W75" s="589" t="s">
        <v>213</v>
      </c>
      <c r="X75" s="589" t="s">
        <v>213</v>
      </c>
      <c r="Y75" s="589" t="s">
        <v>213</v>
      </c>
      <c r="Z75" s="589" t="s">
        <v>213</v>
      </c>
      <c r="AA75" s="589" t="s">
        <v>213</v>
      </c>
      <c r="AB75" s="601">
        <v>66000</v>
      </c>
      <c r="AC75" s="601"/>
      <c r="AD75" s="579" t="s">
        <v>213</v>
      </c>
      <c r="AE75" s="579" t="s">
        <v>213</v>
      </c>
      <c r="AF75" s="589" t="s">
        <v>709</v>
      </c>
      <c r="AG75" s="589" t="s">
        <v>213</v>
      </c>
      <c r="AH75" s="589" t="s">
        <v>214</v>
      </c>
      <c r="AI75" s="589" t="s">
        <v>214</v>
      </c>
      <c r="AJ75" s="589" t="s">
        <v>260</v>
      </c>
      <c r="AK75" s="602">
        <f t="shared" ref="AK75:AK77" si="7">SUM(AL75:AP75)</f>
        <v>260500</v>
      </c>
      <c r="AL75" s="602">
        <v>500</v>
      </c>
      <c r="AM75" s="602">
        <v>194000</v>
      </c>
      <c r="AN75" s="602">
        <v>66000</v>
      </c>
      <c r="AO75" s="602"/>
      <c r="AP75" s="602"/>
      <c r="AQ75" s="602">
        <f>SUM(AR75:AT75)</f>
        <v>83360</v>
      </c>
      <c r="AR75" s="602">
        <v>360</v>
      </c>
      <c r="AS75" s="602">
        <v>53000</v>
      </c>
      <c r="AT75" s="602">
        <v>30000</v>
      </c>
      <c r="AU75" s="602"/>
      <c r="AV75" s="602"/>
      <c r="AW75" s="602">
        <v>120000</v>
      </c>
      <c r="AX75" s="602">
        <v>100000</v>
      </c>
      <c r="AY75" s="602">
        <v>57140</v>
      </c>
      <c r="AZ75" s="602"/>
      <c r="BA75" s="602"/>
      <c r="BB75" s="605"/>
      <c r="BC75" s="599">
        <v>66000</v>
      </c>
      <c r="BD75" s="606">
        <v>66000</v>
      </c>
      <c r="BE75" s="602" t="s">
        <v>13</v>
      </c>
      <c r="BF75" s="602">
        <f t="shared" ref="BF75:BF77" si="8">SUM(BG75:BI75)</f>
        <v>405986</v>
      </c>
      <c r="BG75" s="602">
        <v>405986</v>
      </c>
      <c r="BH75" s="602"/>
      <c r="BI75" s="602"/>
      <c r="BJ75" s="603">
        <f t="shared" ref="BJ75:BJ77" si="9">SUM(BK75:BL75)</f>
        <v>250290.19</v>
      </c>
      <c r="BK75" s="602">
        <v>250290.19</v>
      </c>
      <c r="BL75" s="602"/>
      <c r="BM75" s="602">
        <v>1.21</v>
      </c>
      <c r="BN75" s="602" t="s">
        <v>13</v>
      </c>
      <c r="BO75" s="602">
        <f>SUM(BP75:BT75)</f>
        <v>53000</v>
      </c>
      <c r="BP75" s="602">
        <v>53000</v>
      </c>
      <c r="BQ75" s="602"/>
      <c r="BR75" s="602"/>
      <c r="BS75" s="602"/>
      <c r="BT75" s="589"/>
      <c r="BU75" s="589"/>
      <c r="BV75" s="612" t="s">
        <v>710</v>
      </c>
      <c r="BW75" s="415" t="e">
        <f>VLOOKUP(P75,'[1]2021年自治区专项债券项目财政部、发改委审核通过明细表'!$F:$F,1,FALSE)</f>
        <v>#N/A</v>
      </c>
      <c r="BX75" s="415" t="e">
        <f>VLOOKUP(E75,'[1]2021年自治区专项债券项目财政部、发改委审核通过明细表'!$E:$E,1,FALSE)</f>
        <v>#N/A</v>
      </c>
    </row>
    <row r="76" s="430" customFormat="1" ht="33" customHeight="1" spans="1:76">
      <c r="A76" s="577">
        <v>2</v>
      </c>
      <c r="B76" s="578" t="s">
        <v>702</v>
      </c>
      <c r="C76" s="578" t="s">
        <v>703</v>
      </c>
      <c r="D76" s="579">
        <v>650500</v>
      </c>
      <c r="E76" s="580" t="s">
        <v>711</v>
      </c>
      <c r="F76" s="578" t="s">
        <v>712</v>
      </c>
      <c r="G76" s="576" t="s">
        <v>706</v>
      </c>
      <c r="H76" s="576" t="s">
        <v>3</v>
      </c>
      <c r="I76" s="578" t="s">
        <v>241</v>
      </c>
      <c r="J76" s="591" t="s">
        <v>319</v>
      </c>
      <c r="K76" s="592">
        <v>2</v>
      </c>
      <c r="L76" s="593">
        <v>44317</v>
      </c>
      <c r="M76" s="593">
        <v>44866</v>
      </c>
      <c r="N76" s="576" t="s">
        <v>706</v>
      </c>
      <c r="O76" s="576" t="s">
        <v>706</v>
      </c>
      <c r="P76" s="578" t="s">
        <v>713</v>
      </c>
      <c r="Q76" s="578" t="s">
        <v>714</v>
      </c>
      <c r="R76" s="598">
        <v>82156</v>
      </c>
      <c r="S76" s="579" t="s">
        <v>213</v>
      </c>
      <c r="T76" s="579" t="s">
        <v>213</v>
      </c>
      <c r="U76" s="579" t="s">
        <v>213</v>
      </c>
      <c r="V76" s="579" t="s">
        <v>214</v>
      </c>
      <c r="W76" s="579" t="s">
        <v>213</v>
      </c>
      <c r="X76" s="579" t="s">
        <v>213</v>
      </c>
      <c r="Y76" s="579" t="s">
        <v>213</v>
      </c>
      <c r="Z76" s="579" t="s">
        <v>213</v>
      </c>
      <c r="AA76" s="579" t="s">
        <v>214</v>
      </c>
      <c r="AB76" s="598">
        <v>50000</v>
      </c>
      <c r="AC76" s="598"/>
      <c r="AD76" s="579" t="s">
        <v>213</v>
      </c>
      <c r="AE76" s="579" t="s">
        <v>213</v>
      </c>
      <c r="AF76" s="579" t="s">
        <v>715</v>
      </c>
      <c r="AG76" s="579" t="s">
        <v>213</v>
      </c>
      <c r="AH76" s="579" t="s">
        <v>214</v>
      </c>
      <c r="AI76" s="579" t="s">
        <v>214</v>
      </c>
      <c r="AJ76" s="579" t="s">
        <v>260</v>
      </c>
      <c r="AK76" s="602">
        <f t="shared" si="7"/>
        <v>82156</v>
      </c>
      <c r="AL76" s="603">
        <v>16431</v>
      </c>
      <c r="AM76" s="603">
        <v>50000</v>
      </c>
      <c r="AN76" s="603">
        <v>15725</v>
      </c>
      <c r="AO76" s="603"/>
      <c r="AP76" s="603"/>
      <c r="AQ76" s="603"/>
      <c r="AR76" s="603"/>
      <c r="AS76" s="603"/>
      <c r="AT76" s="603"/>
      <c r="AU76" s="603"/>
      <c r="AV76" s="603"/>
      <c r="AW76" s="603">
        <v>56000</v>
      </c>
      <c r="AX76" s="603">
        <v>50000</v>
      </c>
      <c r="AY76" s="603">
        <v>26156</v>
      </c>
      <c r="AZ76" s="603"/>
      <c r="BA76" s="603"/>
      <c r="BB76" s="607"/>
      <c r="BC76" s="599">
        <v>50000</v>
      </c>
      <c r="BD76" s="608">
        <v>50000</v>
      </c>
      <c r="BE76" s="603" t="s">
        <v>13</v>
      </c>
      <c r="BF76" s="603">
        <f t="shared" si="8"/>
        <v>195766</v>
      </c>
      <c r="BG76" s="603">
        <v>195766</v>
      </c>
      <c r="BH76" s="603"/>
      <c r="BI76" s="603"/>
      <c r="BJ76" s="603">
        <f t="shared" si="9"/>
        <v>82156.05</v>
      </c>
      <c r="BK76" s="603">
        <v>82156.05</v>
      </c>
      <c r="BL76" s="603"/>
      <c r="BM76" s="603">
        <v>1.34</v>
      </c>
      <c r="BN76" s="602" t="s">
        <v>13</v>
      </c>
      <c r="BO76" s="603"/>
      <c r="BP76" s="603"/>
      <c r="BQ76" s="603"/>
      <c r="BR76" s="603"/>
      <c r="BS76" s="603"/>
      <c r="BT76" s="579"/>
      <c r="BU76" s="579"/>
      <c r="BV76" s="612" t="s">
        <v>716</v>
      </c>
      <c r="BW76" s="415" t="e">
        <f>VLOOKUP(P76,'[1]2021年自治区专项债券项目财政部、发改委审核通过明细表'!$F:$F,1,FALSE)</f>
        <v>#N/A</v>
      </c>
      <c r="BX76" s="415" t="e">
        <f>VLOOKUP(E76,'[1]2021年自治区专项债券项目财政部、发改委审核通过明细表'!$E:$E,1,FALSE)</f>
        <v>#N/A</v>
      </c>
    </row>
    <row r="77" s="430" customFormat="1" ht="33" customHeight="1" spans="1:76">
      <c r="A77" s="577">
        <v>3</v>
      </c>
      <c r="B77" s="578" t="s">
        <v>702</v>
      </c>
      <c r="C77" s="578" t="s">
        <v>703</v>
      </c>
      <c r="D77" s="579">
        <v>650500</v>
      </c>
      <c r="E77" s="578" t="s">
        <v>717</v>
      </c>
      <c r="F77" s="578" t="s">
        <v>718</v>
      </c>
      <c r="G77" s="578" t="s">
        <v>719</v>
      </c>
      <c r="H77" s="578" t="s">
        <v>29</v>
      </c>
      <c r="I77" s="578" t="s">
        <v>241</v>
      </c>
      <c r="J77" s="578" t="s">
        <v>291</v>
      </c>
      <c r="K77" s="579">
        <v>3</v>
      </c>
      <c r="L77" s="590">
        <v>44287</v>
      </c>
      <c r="M77" s="590">
        <v>45627</v>
      </c>
      <c r="N77" s="578" t="s">
        <v>719</v>
      </c>
      <c r="O77" s="578" t="s">
        <v>719</v>
      </c>
      <c r="P77" s="578" t="s">
        <v>720</v>
      </c>
      <c r="Q77" s="578" t="s">
        <v>721</v>
      </c>
      <c r="R77" s="598">
        <v>23600</v>
      </c>
      <c r="S77" s="579" t="s">
        <v>213</v>
      </c>
      <c r="T77" s="579" t="s">
        <v>214</v>
      </c>
      <c r="U77" s="579" t="s">
        <v>213</v>
      </c>
      <c r="V77" s="579" t="s">
        <v>213</v>
      </c>
      <c r="W77" s="579" t="s">
        <v>213</v>
      </c>
      <c r="X77" s="579" t="s">
        <v>214</v>
      </c>
      <c r="Y77" s="579" t="s">
        <v>214</v>
      </c>
      <c r="Z77" s="579" t="s">
        <v>214</v>
      </c>
      <c r="AA77" s="579" t="s">
        <v>214</v>
      </c>
      <c r="AB77" s="598">
        <v>5000</v>
      </c>
      <c r="AC77" s="598"/>
      <c r="AD77" s="579" t="s">
        <v>213</v>
      </c>
      <c r="AE77" s="579" t="s">
        <v>213</v>
      </c>
      <c r="AF77" s="579" t="s">
        <v>722</v>
      </c>
      <c r="AG77" s="579" t="s">
        <v>213</v>
      </c>
      <c r="AH77" s="579" t="s">
        <v>214</v>
      </c>
      <c r="AI77" s="579" t="s">
        <v>214</v>
      </c>
      <c r="AJ77" s="579" t="s">
        <v>260</v>
      </c>
      <c r="AK77" s="602">
        <f t="shared" si="7"/>
        <v>23600</v>
      </c>
      <c r="AL77" s="603"/>
      <c r="AM77" s="603">
        <v>15000</v>
      </c>
      <c r="AN77" s="603"/>
      <c r="AO77" s="603"/>
      <c r="AP77" s="603">
        <v>8600</v>
      </c>
      <c r="AQ77" s="603"/>
      <c r="AR77" s="603"/>
      <c r="AS77" s="603"/>
      <c r="AT77" s="603"/>
      <c r="AU77" s="603"/>
      <c r="AV77" s="603"/>
      <c r="AW77" s="603">
        <v>15000</v>
      </c>
      <c r="AX77" s="603">
        <v>5000</v>
      </c>
      <c r="AY77" s="603">
        <v>3000</v>
      </c>
      <c r="AZ77" s="603"/>
      <c r="BA77" s="603">
        <v>5600</v>
      </c>
      <c r="BB77" s="607"/>
      <c r="BC77" s="599">
        <v>5000</v>
      </c>
      <c r="BD77" s="608">
        <v>5000</v>
      </c>
      <c r="BE77" s="603" t="s">
        <v>10</v>
      </c>
      <c r="BF77" s="603">
        <f t="shared" si="8"/>
        <v>34716</v>
      </c>
      <c r="BG77" s="603">
        <v>34716</v>
      </c>
      <c r="BH77" s="603"/>
      <c r="BI77" s="603"/>
      <c r="BJ77" s="603">
        <f t="shared" si="9"/>
        <v>23600</v>
      </c>
      <c r="BK77" s="603">
        <v>23600</v>
      </c>
      <c r="BL77" s="603"/>
      <c r="BM77" s="603">
        <v>1.38</v>
      </c>
      <c r="BN77" s="602" t="s">
        <v>13</v>
      </c>
      <c r="BO77" s="603"/>
      <c r="BP77" s="603"/>
      <c r="BQ77" s="603"/>
      <c r="BR77" s="603"/>
      <c r="BS77" s="603"/>
      <c r="BT77" s="579"/>
      <c r="BU77" s="579"/>
      <c r="BW77" s="415" t="str">
        <f>VLOOKUP(P77,'[1]2021年自治区专项债券项目财政部、发改委审核通过明细表'!$F:$F,1,FALSE)</f>
        <v>P20650500-0072</v>
      </c>
      <c r="BX77" s="415" t="str">
        <f>VLOOKUP(E77,'[1]2021年自治区专项债券项目财政部、发改委审核通过明细表'!$E:$E,1,FALSE)</f>
        <v>哈密市污水处理厂扩建及配套管网工程</v>
      </c>
    </row>
    <row r="78" s="430" customFormat="1" ht="218.4" spans="1:76">
      <c r="A78" s="581">
        <v>4</v>
      </c>
      <c r="B78" s="578" t="s">
        <v>702</v>
      </c>
      <c r="C78" s="578" t="s">
        <v>723</v>
      </c>
      <c r="D78" s="579">
        <v>650502</v>
      </c>
      <c r="E78" s="578" t="s">
        <v>724</v>
      </c>
      <c r="F78" s="578" t="s">
        <v>725</v>
      </c>
      <c r="G78" s="578" t="s">
        <v>726</v>
      </c>
      <c r="H78" s="578" t="s">
        <v>61</v>
      </c>
      <c r="I78" s="578" t="s">
        <v>209</v>
      </c>
      <c r="J78" s="578" t="s">
        <v>291</v>
      </c>
      <c r="K78" s="579" t="s">
        <v>727</v>
      </c>
      <c r="L78" s="594">
        <v>44075</v>
      </c>
      <c r="M78" s="594">
        <v>44866</v>
      </c>
      <c r="N78" s="578" t="s">
        <v>726</v>
      </c>
      <c r="O78" s="578" t="s">
        <v>726</v>
      </c>
      <c r="P78" s="578" t="s">
        <v>728</v>
      </c>
      <c r="Q78" s="578" t="s">
        <v>729</v>
      </c>
      <c r="R78" s="598">
        <v>60099</v>
      </c>
      <c r="S78" s="579" t="s">
        <v>213</v>
      </c>
      <c r="T78" s="579" t="s">
        <v>213</v>
      </c>
      <c r="U78" s="579" t="s">
        <v>214</v>
      </c>
      <c r="V78" s="579" t="s">
        <v>213</v>
      </c>
      <c r="W78" s="579" t="s">
        <v>214</v>
      </c>
      <c r="X78" s="579" t="s">
        <v>214</v>
      </c>
      <c r="Y78" s="579" t="s">
        <v>214</v>
      </c>
      <c r="Z78" s="579" t="s">
        <v>214</v>
      </c>
      <c r="AA78" s="579" t="s">
        <v>214</v>
      </c>
      <c r="AB78" s="598"/>
      <c r="AC78" s="598">
        <v>0</v>
      </c>
      <c r="AD78" s="579" t="s">
        <v>233</v>
      </c>
      <c r="AE78" s="579" t="s">
        <v>233</v>
      </c>
      <c r="AF78" s="579" t="s">
        <v>730</v>
      </c>
      <c r="AG78" s="579" t="s">
        <v>548</v>
      </c>
      <c r="AH78" s="579" t="s">
        <v>214</v>
      </c>
      <c r="AI78" s="579" t="s">
        <v>214</v>
      </c>
      <c r="AJ78" s="579" t="s">
        <v>260</v>
      </c>
      <c r="AK78" s="603">
        <v>60099</v>
      </c>
      <c r="AL78" s="603">
        <v>12099</v>
      </c>
      <c r="AM78" s="603">
        <v>48000</v>
      </c>
      <c r="AN78" s="603"/>
      <c r="AO78" s="603"/>
      <c r="AP78" s="603"/>
      <c r="AQ78" s="603">
        <v>400</v>
      </c>
      <c r="AR78" s="603">
        <v>400</v>
      </c>
      <c r="AS78" s="603"/>
      <c r="AT78" s="603"/>
      <c r="AU78" s="603"/>
      <c r="AV78" s="603"/>
      <c r="AW78" s="603"/>
      <c r="AX78" s="603">
        <v>5000</v>
      </c>
      <c r="AY78" s="603"/>
      <c r="AZ78" s="603">
        <v>43000</v>
      </c>
      <c r="BA78" s="603"/>
      <c r="BB78" s="607"/>
      <c r="BC78" s="599">
        <v>5000</v>
      </c>
      <c r="BD78" s="608"/>
      <c r="BE78" s="603" t="s">
        <v>10</v>
      </c>
      <c r="BF78" s="603">
        <v>116208.21</v>
      </c>
      <c r="BG78" s="603">
        <v>116208.21</v>
      </c>
      <c r="BH78" s="603"/>
      <c r="BI78" s="603"/>
      <c r="BJ78" s="603">
        <v>17483.93</v>
      </c>
      <c r="BK78" s="603">
        <v>3496.78</v>
      </c>
      <c r="BL78" s="603">
        <v>13987.15</v>
      </c>
      <c r="BM78" s="603">
        <v>1.42</v>
      </c>
      <c r="BN78" s="603" t="s">
        <v>10</v>
      </c>
      <c r="BO78" s="603">
        <v>400</v>
      </c>
      <c r="BP78" s="603">
        <v>400</v>
      </c>
      <c r="BQ78" s="603"/>
      <c r="BR78" s="603"/>
      <c r="BS78" s="603"/>
      <c r="BT78" s="579"/>
      <c r="BU78" s="579"/>
      <c r="BW78" s="415" t="str">
        <f>VLOOKUP(P78,'[1]2021年自治区专项债券项目财政部、发改委审核通过明细表'!$F:$F,1,FALSE)</f>
        <v>P20650502-0087</v>
      </c>
      <c r="BX78" s="415" t="str">
        <f>VLOOKUP(E78,'[1]2021年自治区专项债券项目财政部、发改委审核通过明细表'!$E:$E,1,FALSE)</f>
        <v>哈密市伊州区城东片区棚户区改造建设项目</v>
      </c>
    </row>
    <row r="79" s="430" customFormat="1" ht="33" customHeight="1" spans="1:76">
      <c r="A79" s="577">
        <v>5</v>
      </c>
      <c r="B79" s="578" t="s">
        <v>702</v>
      </c>
      <c r="C79" s="578" t="s">
        <v>723</v>
      </c>
      <c r="D79" s="579" t="s">
        <v>731</v>
      </c>
      <c r="E79" s="578" t="s">
        <v>732</v>
      </c>
      <c r="F79" s="578" t="s">
        <v>733</v>
      </c>
      <c r="G79" s="578" t="s">
        <v>734</v>
      </c>
      <c r="H79" s="578" t="s">
        <v>49</v>
      </c>
      <c r="I79" s="578" t="s">
        <v>209</v>
      </c>
      <c r="J79" s="578" t="s">
        <v>291</v>
      </c>
      <c r="K79" s="579" t="s">
        <v>727</v>
      </c>
      <c r="L79" s="578" t="s">
        <v>735</v>
      </c>
      <c r="M79" s="578" t="s">
        <v>736</v>
      </c>
      <c r="N79" s="578" t="s">
        <v>734</v>
      </c>
      <c r="O79" s="578" t="s">
        <v>719</v>
      </c>
      <c r="P79" s="578" t="s">
        <v>737</v>
      </c>
      <c r="Q79" s="578" t="s">
        <v>738</v>
      </c>
      <c r="R79" s="598">
        <v>15000</v>
      </c>
      <c r="S79" s="579" t="s">
        <v>213</v>
      </c>
      <c r="T79" s="579" t="s">
        <v>213</v>
      </c>
      <c r="U79" s="579" t="s">
        <v>214</v>
      </c>
      <c r="V79" s="579" t="s">
        <v>214</v>
      </c>
      <c r="W79" s="579" t="s">
        <v>739</v>
      </c>
      <c r="X79" s="579" t="s">
        <v>739</v>
      </c>
      <c r="Y79" s="579" t="s">
        <v>739</v>
      </c>
      <c r="Z79" s="579" t="s">
        <v>213</v>
      </c>
      <c r="AA79" s="579" t="s">
        <v>214</v>
      </c>
      <c r="AB79" s="598"/>
      <c r="AC79" s="598"/>
      <c r="AD79" s="579" t="s">
        <v>233</v>
      </c>
      <c r="AE79" s="579" t="s">
        <v>233</v>
      </c>
      <c r="AF79" s="579" t="s">
        <v>740</v>
      </c>
      <c r="AG79" s="579" t="s">
        <v>548</v>
      </c>
      <c r="AH79" s="579" t="s">
        <v>214</v>
      </c>
      <c r="AI79" s="579" t="s">
        <v>214</v>
      </c>
      <c r="AJ79" s="579" t="s">
        <v>260</v>
      </c>
      <c r="AK79" s="603">
        <v>15000</v>
      </c>
      <c r="AL79" s="603">
        <v>3000</v>
      </c>
      <c r="AM79" s="603">
        <v>1000</v>
      </c>
      <c r="AN79" s="603"/>
      <c r="AO79" s="603"/>
      <c r="AP79" s="603">
        <v>11000</v>
      </c>
      <c r="AQ79" s="603">
        <v>345</v>
      </c>
      <c r="AR79" s="603">
        <v>345</v>
      </c>
      <c r="AS79" s="603"/>
      <c r="AT79" s="603"/>
      <c r="AU79" s="603"/>
      <c r="AV79" s="603"/>
      <c r="AW79" s="603"/>
      <c r="AX79" s="603">
        <v>1000</v>
      </c>
      <c r="AY79" s="603"/>
      <c r="AZ79" s="603"/>
      <c r="BA79" s="603"/>
      <c r="BB79" s="607"/>
      <c r="BC79" s="599">
        <v>1000</v>
      </c>
      <c r="BD79" s="608"/>
      <c r="BE79" s="603" t="s">
        <v>10</v>
      </c>
      <c r="BF79" s="603" t="s">
        <v>741</v>
      </c>
      <c r="BG79" s="603" t="s">
        <v>741</v>
      </c>
      <c r="BH79" s="603"/>
      <c r="BI79" s="603"/>
      <c r="BJ79" s="603" t="s">
        <v>742</v>
      </c>
      <c r="BK79" s="603" t="s">
        <v>743</v>
      </c>
      <c r="BL79" s="603" t="s">
        <v>744</v>
      </c>
      <c r="BM79" s="603" t="s">
        <v>745</v>
      </c>
      <c r="BN79" s="603" t="s">
        <v>10</v>
      </c>
      <c r="BO79" s="603" t="s">
        <v>746</v>
      </c>
      <c r="BP79" s="603" t="s">
        <v>746</v>
      </c>
      <c r="BQ79" s="603"/>
      <c r="BR79" s="603"/>
      <c r="BS79" s="603"/>
      <c r="BT79" s="579"/>
      <c r="BU79" s="579"/>
      <c r="BW79" s="415" t="str">
        <f>VLOOKUP(P79,'[1]2021年自治区专项债券项目财政部、发改委审核通过明细表'!$F:$F,1,FALSE)</f>
        <v>P20650502-0103</v>
      </c>
      <c r="BX79" s="415" t="str">
        <f>VLOOKUP(E79,'[1]2021年自治区专项债券项目财政部、发改委审核通过明细表'!$E:$E,1,FALSE)</f>
        <v>伊州区一级热网（华电至恒信）并网建设项目</v>
      </c>
    </row>
    <row r="80" s="430" customFormat="1" ht="57" customHeight="1" spans="1:76">
      <c r="A80" s="577">
        <v>6</v>
      </c>
      <c r="B80" s="578" t="s">
        <v>702</v>
      </c>
      <c r="C80" s="578" t="s">
        <v>723</v>
      </c>
      <c r="D80" s="579">
        <v>652201</v>
      </c>
      <c r="E80" s="582" t="s">
        <v>747</v>
      </c>
      <c r="F80" s="578" t="s">
        <v>748</v>
      </c>
      <c r="G80" s="578" t="s">
        <v>749</v>
      </c>
      <c r="H80" s="578" t="s">
        <v>55</v>
      </c>
      <c r="I80" s="578" t="s">
        <v>209</v>
      </c>
      <c r="J80" s="578" t="s">
        <v>186</v>
      </c>
      <c r="K80" s="579" t="s">
        <v>750</v>
      </c>
      <c r="L80" s="578">
        <v>44256</v>
      </c>
      <c r="M80" s="594">
        <v>44440</v>
      </c>
      <c r="N80" s="578" t="s">
        <v>749</v>
      </c>
      <c r="O80" s="578" t="s">
        <v>751</v>
      </c>
      <c r="P80" s="578" t="s">
        <v>752</v>
      </c>
      <c r="Q80" s="578" t="s">
        <v>753</v>
      </c>
      <c r="R80" s="598">
        <v>8000</v>
      </c>
      <c r="S80" s="579" t="s">
        <v>213</v>
      </c>
      <c r="T80" s="579" t="s">
        <v>213</v>
      </c>
      <c r="U80" s="579" t="s">
        <v>213</v>
      </c>
      <c r="V80" s="579" t="s">
        <v>213</v>
      </c>
      <c r="W80" s="579" t="s">
        <v>213</v>
      </c>
      <c r="X80" s="579" t="s">
        <v>214</v>
      </c>
      <c r="Y80" s="579" t="s">
        <v>213</v>
      </c>
      <c r="Z80" s="579" t="s">
        <v>213</v>
      </c>
      <c r="AA80" s="579" t="s">
        <v>214</v>
      </c>
      <c r="AB80" s="598">
        <v>0</v>
      </c>
      <c r="AC80" s="598"/>
      <c r="AD80" s="579" t="s">
        <v>233</v>
      </c>
      <c r="AE80" s="579" t="s">
        <v>233</v>
      </c>
      <c r="AF80" s="579" t="s">
        <v>754</v>
      </c>
      <c r="AG80" s="579" t="s">
        <v>548</v>
      </c>
      <c r="AH80" s="579" t="s">
        <v>214</v>
      </c>
      <c r="AI80" s="579" t="s">
        <v>214</v>
      </c>
      <c r="AJ80" s="579" t="s">
        <v>260</v>
      </c>
      <c r="AK80" s="603">
        <v>8000</v>
      </c>
      <c r="AL80" s="603">
        <v>2000</v>
      </c>
      <c r="AM80" s="603">
        <v>6000</v>
      </c>
      <c r="AN80" s="603"/>
      <c r="AO80" s="603"/>
      <c r="AP80" s="603"/>
      <c r="AQ80" s="603">
        <v>2000</v>
      </c>
      <c r="AR80" s="603">
        <v>2000</v>
      </c>
      <c r="AS80" s="603"/>
      <c r="AT80" s="603"/>
      <c r="AU80" s="603"/>
      <c r="AV80" s="603"/>
      <c r="AW80" s="603"/>
      <c r="AX80" s="603">
        <v>6000</v>
      </c>
      <c r="AY80" s="603"/>
      <c r="AZ80" s="603"/>
      <c r="BA80" s="603"/>
      <c r="BB80" s="607"/>
      <c r="BC80" s="599">
        <v>2000</v>
      </c>
      <c r="BD80" s="608"/>
      <c r="BE80" s="603" t="s">
        <v>10</v>
      </c>
      <c r="BF80" s="603">
        <v>29358</v>
      </c>
      <c r="BG80" s="603">
        <v>29358</v>
      </c>
      <c r="BH80" s="603"/>
      <c r="BI80" s="603"/>
      <c r="BJ80" s="603">
        <v>15340.71</v>
      </c>
      <c r="BK80" s="603">
        <v>276.48</v>
      </c>
      <c r="BL80" s="603">
        <v>15064.23</v>
      </c>
      <c r="BM80" s="603">
        <v>1.62</v>
      </c>
      <c r="BN80" s="603" t="s">
        <v>10</v>
      </c>
      <c r="BO80" s="603">
        <v>2000</v>
      </c>
      <c r="BP80" s="603">
        <v>2000</v>
      </c>
      <c r="BQ80" s="603"/>
      <c r="BR80" s="603"/>
      <c r="BS80" s="603"/>
      <c r="BT80" s="579"/>
      <c r="BU80" s="579"/>
      <c r="BV80" s="612" t="s">
        <v>755</v>
      </c>
      <c r="BW80" s="415" t="e">
        <f>VLOOKUP(P80,'[1]2021年自治区专项债券项目财政部、发改委审核通过明细表'!$F:$F,1,FALSE)</f>
        <v>#N/A</v>
      </c>
      <c r="BX80" s="415" t="e">
        <f>VLOOKUP(E80,'[1]2021年自治区专项债券项目财政部、发改委审核通过明细表'!$E:$E,1,FALSE)</f>
        <v>#N/A</v>
      </c>
    </row>
    <row r="81" s="430" customFormat="1" ht="45" customHeight="1" spans="1:76">
      <c r="A81" s="581">
        <v>7</v>
      </c>
      <c r="B81" s="578" t="s">
        <v>702</v>
      </c>
      <c r="C81" s="578" t="s">
        <v>723</v>
      </c>
      <c r="D81" s="579">
        <v>650202</v>
      </c>
      <c r="E81" s="578" t="s">
        <v>756</v>
      </c>
      <c r="F81" s="578" t="s">
        <v>757</v>
      </c>
      <c r="G81" s="578" t="s">
        <v>758</v>
      </c>
      <c r="H81" s="578" t="s">
        <v>31</v>
      </c>
      <c r="I81" s="578" t="s">
        <v>209</v>
      </c>
      <c r="J81" s="578" t="s">
        <v>291</v>
      </c>
      <c r="K81" s="579" t="s">
        <v>759</v>
      </c>
      <c r="L81" s="578" t="s">
        <v>760</v>
      </c>
      <c r="M81" s="578" t="s">
        <v>761</v>
      </c>
      <c r="N81" s="578" t="s">
        <v>762</v>
      </c>
      <c r="O81" s="578" t="s">
        <v>763</v>
      </c>
      <c r="P81" s="578" t="s">
        <v>764</v>
      </c>
      <c r="Q81" s="578" t="s">
        <v>765</v>
      </c>
      <c r="R81" s="598">
        <v>3750</v>
      </c>
      <c r="S81" s="579" t="s">
        <v>213</v>
      </c>
      <c r="T81" s="579" t="s">
        <v>213</v>
      </c>
      <c r="U81" s="579" t="s">
        <v>213</v>
      </c>
      <c r="V81" s="579" t="s">
        <v>213</v>
      </c>
      <c r="W81" s="579" t="s">
        <v>213</v>
      </c>
      <c r="X81" s="579" t="s">
        <v>214</v>
      </c>
      <c r="Y81" s="579" t="s">
        <v>214</v>
      </c>
      <c r="Z81" s="579" t="s">
        <v>214</v>
      </c>
      <c r="AA81" s="579" t="s">
        <v>766</v>
      </c>
      <c r="AB81" s="598"/>
      <c r="AC81" s="598"/>
      <c r="AD81" s="579" t="s">
        <v>233</v>
      </c>
      <c r="AE81" s="579" t="s">
        <v>233</v>
      </c>
      <c r="AF81" s="579" t="s">
        <v>767</v>
      </c>
      <c r="AG81" s="579" t="s">
        <v>548</v>
      </c>
      <c r="AH81" s="579" t="s">
        <v>214</v>
      </c>
      <c r="AI81" s="579" t="s">
        <v>214</v>
      </c>
      <c r="AJ81" s="579" t="s">
        <v>260</v>
      </c>
      <c r="AK81" s="603">
        <v>3750</v>
      </c>
      <c r="AL81" s="603">
        <v>750</v>
      </c>
      <c r="AM81" s="603">
        <v>3000</v>
      </c>
      <c r="AN81" s="603"/>
      <c r="AO81" s="603"/>
      <c r="AP81" s="603"/>
      <c r="AQ81" s="603">
        <v>70</v>
      </c>
      <c r="AR81" s="603">
        <v>70</v>
      </c>
      <c r="AS81" s="603"/>
      <c r="AT81" s="603"/>
      <c r="AU81" s="603"/>
      <c r="AV81" s="603"/>
      <c r="AW81" s="603"/>
      <c r="AX81" s="603">
        <v>1000</v>
      </c>
      <c r="AY81" s="603"/>
      <c r="AZ81" s="603">
        <v>2000</v>
      </c>
      <c r="BA81" s="603"/>
      <c r="BB81" s="607"/>
      <c r="BC81" s="599">
        <v>1000</v>
      </c>
      <c r="BD81" s="608"/>
      <c r="BE81" s="603" t="s">
        <v>10</v>
      </c>
      <c r="BF81" s="603" t="s">
        <v>768</v>
      </c>
      <c r="BG81" s="603">
        <v>22560.75</v>
      </c>
      <c r="BH81" s="603"/>
      <c r="BI81" s="603"/>
      <c r="BJ81" s="603">
        <v>15399.48</v>
      </c>
      <c r="BK81" s="603">
        <v>46.08</v>
      </c>
      <c r="BL81" s="603" t="s">
        <v>769</v>
      </c>
      <c r="BM81" s="603">
        <v>2.43</v>
      </c>
      <c r="BN81" s="603" t="s">
        <v>10</v>
      </c>
      <c r="BO81" s="603">
        <v>70</v>
      </c>
      <c r="BP81" s="603">
        <v>70</v>
      </c>
      <c r="BQ81" s="603"/>
      <c r="BR81" s="603"/>
      <c r="BS81" s="603"/>
      <c r="BT81" s="579"/>
      <c r="BU81" s="579"/>
      <c r="BW81" s="415" t="str">
        <f>VLOOKUP(P81,'[1]2021年自治区专项债券项目财政部、发改委审核通过明细表'!$F:$F,1,FALSE)</f>
        <v>P20650502-0093</v>
      </c>
      <c r="BX81" s="415" t="str">
        <f>VLOOKUP(E81,'[1]2021年自治区专项债券项目财政部、发改委审核通过明细表'!$E:$E,1,FALSE)</f>
        <v>伊州区星星峡应急医疗救治站建设项目</v>
      </c>
    </row>
    <row r="82" s="430" customFormat="1" ht="33" customHeight="1" spans="1:76">
      <c r="A82" s="577">
        <v>8</v>
      </c>
      <c r="B82" s="578" t="s">
        <v>702</v>
      </c>
      <c r="C82" s="578" t="s">
        <v>770</v>
      </c>
      <c r="D82" s="579">
        <v>650521</v>
      </c>
      <c r="E82" s="578" t="s">
        <v>771</v>
      </c>
      <c r="F82" s="578" t="s">
        <v>772</v>
      </c>
      <c r="G82" s="578" t="s">
        <v>773</v>
      </c>
      <c r="H82" s="578" t="s">
        <v>21</v>
      </c>
      <c r="I82" s="578" t="s">
        <v>209</v>
      </c>
      <c r="J82" s="578" t="s">
        <v>291</v>
      </c>
      <c r="K82" s="579">
        <v>1</v>
      </c>
      <c r="L82" s="578">
        <v>44348</v>
      </c>
      <c r="M82" s="578">
        <v>44713</v>
      </c>
      <c r="N82" s="578" t="s">
        <v>774</v>
      </c>
      <c r="O82" s="578" t="s">
        <v>774</v>
      </c>
      <c r="P82" s="578" t="s">
        <v>775</v>
      </c>
      <c r="Q82" s="578" t="s">
        <v>776</v>
      </c>
      <c r="R82" s="598">
        <v>2500</v>
      </c>
      <c r="S82" s="579" t="s">
        <v>213</v>
      </c>
      <c r="T82" s="579" t="s">
        <v>213</v>
      </c>
      <c r="U82" s="579" t="s">
        <v>213</v>
      </c>
      <c r="V82" s="579" t="s">
        <v>214</v>
      </c>
      <c r="W82" s="579" t="s">
        <v>213</v>
      </c>
      <c r="X82" s="579" t="s">
        <v>213</v>
      </c>
      <c r="Y82" s="579" t="s">
        <v>213</v>
      </c>
      <c r="Z82" s="579" t="s">
        <v>213</v>
      </c>
      <c r="AA82" s="579" t="s">
        <v>213</v>
      </c>
      <c r="AB82" s="598"/>
      <c r="AC82" s="598"/>
      <c r="AD82" s="579" t="s">
        <v>213</v>
      </c>
      <c r="AE82" s="579" t="s">
        <v>213</v>
      </c>
      <c r="AF82" s="579" t="s">
        <v>777</v>
      </c>
      <c r="AG82" s="579" t="s">
        <v>548</v>
      </c>
      <c r="AH82" s="579" t="s">
        <v>214</v>
      </c>
      <c r="AI82" s="579" t="s">
        <v>248</v>
      </c>
      <c r="AJ82" s="579" t="s">
        <v>260</v>
      </c>
      <c r="AK82" s="603">
        <v>2500</v>
      </c>
      <c r="AL82" s="603">
        <v>500</v>
      </c>
      <c r="AM82" s="603">
        <v>2000</v>
      </c>
      <c r="AN82" s="603"/>
      <c r="AO82" s="603"/>
      <c r="AP82" s="603"/>
      <c r="AQ82" s="603"/>
      <c r="AR82" s="603"/>
      <c r="AS82" s="603"/>
      <c r="AT82" s="603"/>
      <c r="AU82" s="603"/>
      <c r="AV82" s="603"/>
      <c r="AW82" s="603">
        <v>2500</v>
      </c>
      <c r="AX82" s="603">
        <v>2000</v>
      </c>
      <c r="AY82" s="603"/>
      <c r="AZ82" s="603"/>
      <c r="BA82" s="603"/>
      <c r="BB82" s="607"/>
      <c r="BC82" s="599">
        <v>2000</v>
      </c>
      <c r="BD82" s="608"/>
      <c r="BE82" s="603" t="s">
        <v>10</v>
      </c>
      <c r="BF82" s="603">
        <v>3480</v>
      </c>
      <c r="BG82" s="603">
        <v>3480</v>
      </c>
      <c r="BH82" s="603"/>
      <c r="BI82" s="603"/>
      <c r="BJ82" s="603"/>
      <c r="BK82" s="603"/>
      <c r="BL82" s="603"/>
      <c r="BM82" s="603">
        <v>1.36</v>
      </c>
      <c r="BN82" s="603">
        <v>10</v>
      </c>
      <c r="BO82" s="603"/>
      <c r="BP82" s="603"/>
      <c r="BQ82" s="603"/>
      <c r="BR82" s="603"/>
      <c r="BS82" s="603"/>
      <c r="BT82" s="579"/>
      <c r="BU82" s="579"/>
      <c r="BW82" s="415" t="str">
        <f>VLOOKUP(P82,'[1]2021年自治区专项债券项目财政部、发改委审核通过明细表'!$F:$F,1,FALSE)</f>
        <v>P20650521-0099</v>
      </c>
      <c r="BX82" s="415" t="str">
        <f>VLOOKUP(E82,'[1]2021年自治区专项债券项目财政部、发改委审核通过明细表'!$E:$E,1,FALSE)</f>
        <v>巴里坤县汉城南北街市政管网及配套基础设施建设项目</v>
      </c>
    </row>
    <row r="83" s="430" customFormat="1" ht="33" customHeight="1" spans="1:76">
      <c r="A83" s="577">
        <v>9</v>
      </c>
      <c r="B83" s="578" t="s">
        <v>702</v>
      </c>
      <c r="C83" s="578" t="s">
        <v>770</v>
      </c>
      <c r="D83" s="579">
        <v>650521</v>
      </c>
      <c r="E83" s="578" t="s">
        <v>778</v>
      </c>
      <c r="F83" s="578" t="s">
        <v>779</v>
      </c>
      <c r="G83" s="578" t="s">
        <v>780</v>
      </c>
      <c r="H83" s="578" t="s">
        <v>25</v>
      </c>
      <c r="I83" s="578" t="s">
        <v>241</v>
      </c>
      <c r="J83" s="578" t="s">
        <v>291</v>
      </c>
      <c r="K83" s="579">
        <v>1</v>
      </c>
      <c r="L83" s="578">
        <v>44317</v>
      </c>
      <c r="M83" s="578">
        <v>44835</v>
      </c>
      <c r="N83" s="578" t="s">
        <v>780</v>
      </c>
      <c r="O83" s="578" t="s">
        <v>780</v>
      </c>
      <c r="P83" s="578" t="s">
        <v>781</v>
      </c>
      <c r="Q83" s="578" t="s">
        <v>782</v>
      </c>
      <c r="R83" s="598">
        <v>2500</v>
      </c>
      <c r="S83" s="579" t="s">
        <v>213</v>
      </c>
      <c r="T83" s="579" t="s">
        <v>213</v>
      </c>
      <c r="U83" s="579" t="s">
        <v>213</v>
      </c>
      <c r="V83" s="579" t="s">
        <v>213</v>
      </c>
      <c r="W83" s="579" t="s">
        <v>213</v>
      </c>
      <c r="X83" s="579" t="s">
        <v>213</v>
      </c>
      <c r="Y83" s="579" t="s">
        <v>213</v>
      </c>
      <c r="Z83" s="579" t="s">
        <v>213</v>
      </c>
      <c r="AA83" s="579" t="s">
        <v>213</v>
      </c>
      <c r="AB83" s="598"/>
      <c r="AC83" s="598"/>
      <c r="AD83" s="579" t="s">
        <v>213</v>
      </c>
      <c r="AE83" s="579" t="s">
        <v>213</v>
      </c>
      <c r="AF83" s="579" t="s">
        <v>783</v>
      </c>
      <c r="AG83" s="579" t="s">
        <v>548</v>
      </c>
      <c r="AH83" s="579" t="s">
        <v>214</v>
      </c>
      <c r="AI83" s="579" t="s">
        <v>248</v>
      </c>
      <c r="AJ83" s="579" t="s">
        <v>260</v>
      </c>
      <c r="AK83" s="603">
        <v>2500</v>
      </c>
      <c r="AL83" s="603">
        <v>500</v>
      </c>
      <c r="AM83" s="603">
        <v>2000</v>
      </c>
      <c r="AN83" s="603"/>
      <c r="AO83" s="603"/>
      <c r="AP83" s="603"/>
      <c r="AQ83" s="603"/>
      <c r="AR83" s="603"/>
      <c r="AS83" s="603"/>
      <c r="AT83" s="603"/>
      <c r="AU83" s="603"/>
      <c r="AV83" s="603"/>
      <c r="AW83" s="603">
        <v>2500</v>
      </c>
      <c r="AX83" s="603">
        <v>2000</v>
      </c>
      <c r="AY83" s="603"/>
      <c r="AZ83" s="603"/>
      <c r="BA83" s="603"/>
      <c r="BB83" s="607"/>
      <c r="BC83" s="599">
        <v>2000</v>
      </c>
      <c r="BD83" s="608"/>
      <c r="BE83" s="603" t="s">
        <v>13</v>
      </c>
      <c r="BF83" s="603">
        <v>6720</v>
      </c>
      <c r="BG83" s="603">
        <v>6720</v>
      </c>
      <c r="BH83" s="603"/>
      <c r="BI83" s="603"/>
      <c r="BJ83" s="603">
        <v>5850.92</v>
      </c>
      <c r="BK83" s="603">
        <v>2482.1</v>
      </c>
      <c r="BL83" s="603">
        <v>3368.82</v>
      </c>
      <c r="BM83" s="603">
        <v>1.31</v>
      </c>
      <c r="BN83" s="603" t="s">
        <v>13</v>
      </c>
      <c r="BO83" s="603"/>
      <c r="BP83" s="603"/>
      <c r="BQ83" s="603"/>
      <c r="BR83" s="603"/>
      <c r="BS83" s="603"/>
      <c r="BT83" s="579"/>
      <c r="BU83" s="579"/>
      <c r="BW83" s="415" t="str">
        <f>VLOOKUP(P83,'[1]2021年自治区专项债券项目财政部、发改委审核通过明细表'!$F:$F,1,FALSE)</f>
        <v>P20650521-0087</v>
      </c>
      <c r="BX83" s="415" t="str">
        <f>VLOOKUP(E83,'[1]2021年自治区专项债券项目财政部、发改委审核通过明细表'!$E:$E,1,FALSE)</f>
        <v>巴里坤县农业产业园调水工程</v>
      </c>
    </row>
    <row r="84" s="430" customFormat="1" ht="33" customHeight="1" spans="1:76">
      <c r="A84" s="581">
        <v>10</v>
      </c>
      <c r="B84" s="578" t="s">
        <v>702</v>
      </c>
      <c r="C84" s="583" t="s">
        <v>770</v>
      </c>
      <c r="D84" s="584">
        <v>650521</v>
      </c>
      <c r="E84" s="585" t="s">
        <v>784</v>
      </c>
      <c r="F84" s="583" t="s">
        <v>785</v>
      </c>
      <c r="G84" s="583" t="s">
        <v>786</v>
      </c>
      <c r="H84" s="583" t="s">
        <v>787</v>
      </c>
      <c r="I84" s="583" t="s">
        <v>241</v>
      </c>
      <c r="J84" s="583" t="s">
        <v>291</v>
      </c>
      <c r="K84" s="584">
        <v>1</v>
      </c>
      <c r="L84" s="583">
        <v>44197</v>
      </c>
      <c r="M84" s="583">
        <v>44531</v>
      </c>
      <c r="N84" s="583" t="s">
        <v>786</v>
      </c>
      <c r="O84" s="583" t="s">
        <v>786</v>
      </c>
      <c r="P84" s="583" t="s">
        <v>788</v>
      </c>
      <c r="Q84" s="583" t="s">
        <v>789</v>
      </c>
      <c r="R84" s="599">
        <v>1400</v>
      </c>
      <c r="S84" s="584" t="s">
        <v>213</v>
      </c>
      <c r="T84" s="584" t="s">
        <v>213</v>
      </c>
      <c r="U84" s="584" t="s">
        <v>213</v>
      </c>
      <c r="V84" s="584" t="s">
        <v>213</v>
      </c>
      <c r="W84" s="584" t="s">
        <v>213</v>
      </c>
      <c r="X84" s="584" t="s">
        <v>213</v>
      </c>
      <c r="Y84" s="584" t="s">
        <v>790</v>
      </c>
      <c r="Z84" s="584" t="s">
        <v>213</v>
      </c>
      <c r="AA84" s="584" t="s">
        <v>213</v>
      </c>
      <c r="AB84" s="599"/>
      <c r="AC84" s="599"/>
      <c r="AD84" s="584" t="s">
        <v>213</v>
      </c>
      <c r="AE84" s="584" t="s">
        <v>213</v>
      </c>
      <c r="AF84" s="584" t="s">
        <v>791</v>
      </c>
      <c r="AG84" s="584" t="s">
        <v>548</v>
      </c>
      <c r="AH84" s="584" t="s">
        <v>214</v>
      </c>
      <c r="AI84" s="584" t="s">
        <v>248</v>
      </c>
      <c r="AJ84" s="584" t="s">
        <v>260</v>
      </c>
      <c r="AK84" s="604">
        <v>1400</v>
      </c>
      <c r="AL84" s="604">
        <v>400</v>
      </c>
      <c r="AM84" s="604">
        <v>1000</v>
      </c>
      <c r="AN84" s="604"/>
      <c r="AO84" s="604"/>
      <c r="AP84" s="604"/>
      <c r="AQ84" s="604"/>
      <c r="AR84" s="604"/>
      <c r="AS84" s="604"/>
      <c r="AT84" s="604"/>
      <c r="AU84" s="604"/>
      <c r="AV84" s="604"/>
      <c r="AW84" s="604">
        <v>1400</v>
      </c>
      <c r="AX84" s="604">
        <v>1000</v>
      </c>
      <c r="AY84" s="604"/>
      <c r="AZ84" s="604"/>
      <c r="BA84" s="604"/>
      <c r="BB84" s="604"/>
      <c r="BC84" s="599">
        <v>1000</v>
      </c>
      <c r="BD84" s="599"/>
      <c r="BE84" s="604" t="s">
        <v>13</v>
      </c>
      <c r="BF84" s="604">
        <v>3985.8</v>
      </c>
      <c r="BG84" s="604">
        <v>3985.8</v>
      </c>
      <c r="BH84" s="604"/>
      <c r="BI84" s="604"/>
      <c r="BJ84" s="604">
        <v>3342.22</v>
      </c>
      <c r="BK84" s="604">
        <v>1561.28</v>
      </c>
      <c r="BL84" s="604">
        <v>1780.94</v>
      </c>
      <c r="BM84" s="604">
        <v>1.39</v>
      </c>
      <c r="BN84" s="604" t="s">
        <v>13</v>
      </c>
      <c r="BO84" s="604"/>
      <c r="BP84" s="604"/>
      <c r="BQ84" s="604"/>
      <c r="BR84" s="604"/>
      <c r="BS84" s="604"/>
      <c r="BT84" s="584"/>
      <c r="BU84" s="584"/>
      <c r="BW84" s="415" t="str">
        <f>VLOOKUP(P84,'[1]2021年自治区专项债券项目财政部、发改委审核通过明细表'!$F:$F,1,FALSE)</f>
        <v>P20650521-0097</v>
      </c>
      <c r="BX84" s="415" t="str">
        <f>VLOOKUP(E84,'[1]2021年自治区专项债券项目财政部、发改委审核通过明细表'!$E:$E,1,FALSE)</f>
        <v>巴里坤县循环经济产业园区供水工程项目</v>
      </c>
    </row>
    <row r="85" s="430" customFormat="1" ht="33" customHeight="1" spans="1:76">
      <c r="A85" s="577">
        <v>11</v>
      </c>
      <c r="B85" s="578" t="s">
        <v>702</v>
      </c>
      <c r="C85" s="583" t="s">
        <v>792</v>
      </c>
      <c r="D85" s="584">
        <v>650522</v>
      </c>
      <c r="E85" s="583" t="s">
        <v>793</v>
      </c>
      <c r="F85" s="583" t="s">
        <v>794</v>
      </c>
      <c r="G85" s="583" t="s">
        <v>795</v>
      </c>
      <c r="H85" s="583" t="s">
        <v>25</v>
      </c>
      <c r="I85" s="583" t="s">
        <v>209</v>
      </c>
      <c r="J85" s="583" t="s">
        <v>291</v>
      </c>
      <c r="K85" s="584" t="s">
        <v>759</v>
      </c>
      <c r="L85" s="583">
        <v>44287</v>
      </c>
      <c r="M85" s="583">
        <v>44501</v>
      </c>
      <c r="N85" s="583" t="s">
        <v>795</v>
      </c>
      <c r="O85" s="583" t="s">
        <v>795</v>
      </c>
      <c r="P85" s="583" t="s">
        <v>796</v>
      </c>
      <c r="Q85" s="583" t="s">
        <v>797</v>
      </c>
      <c r="R85" s="599">
        <v>6110</v>
      </c>
      <c r="S85" s="584" t="s">
        <v>213</v>
      </c>
      <c r="T85" s="584" t="s">
        <v>213</v>
      </c>
      <c r="U85" s="584" t="s">
        <v>213</v>
      </c>
      <c r="V85" s="584" t="s">
        <v>213</v>
      </c>
      <c r="W85" s="584" t="s">
        <v>213</v>
      </c>
      <c r="X85" s="584" t="s">
        <v>213</v>
      </c>
      <c r="Y85" s="584" t="s">
        <v>213</v>
      </c>
      <c r="Z85" s="584" t="s">
        <v>213</v>
      </c>
      <c r="AA85" s="584" t="s">
        <v>213</v>
      </c>
      <c r="AB85" s="599"/>
      <c r="AC85" s="599"/>
      <c r="AD85" s="584" t="s">
        <v>213</v>
      </c>
      <c r="AE85" s="584" t="s">
        <v>213</v>
      </c>
      <c r="AF85" s="584" t="s">
        <v>798</v>
      </c>
      <c r="AG85" s="584" t="s">
        <v>548</v>
      </c>
      <c r="AH85" s="584" t="s">
        <v>214</v>
      </c>
      <c r="AI85" s="584" t="s">
        <v>214</v>
      </c>
      <c r="AJ85" s="584" t="s">
        <v>260</v>
      </c>
      <c r="AK85" s="604">
        <v>6110</v>
      </c>
      <c r="AL85" s="604">
        <v>2110</v>
      </c>
      <c r="AM85" s="604">
        <v>4000</v>
      </c>
      <c r="AN85" s="604"/>
      <c r="AO85" s="604"/>
      <c r="AP85" s="604"/>
      <c r="AQ85" s="604"/>
      <c r="AR85" s="604"/>
      <c r="AS85" s="604"/>
      <c r="AT85" s="604"/>
      <c r="AU85" s="604"/>
      <c r="AV85" s="604"/>
      <c r="AW85" s="604">
        <v>6110</v>
      </c>
      <c r="AX85" s="604">
        <v>4000</v>
      </c>
      <c r="AY85" s="604"/>
      <c r="AZ85" s="604"/>
      <c r="BA85" s="604"/>
      <c r="BB85" s="604"/>
      <c r="BC85" s="599">
        <v>4000</v>
      </c>
      <c r="BD85" s="599"/>
      <c r="BE85" s="604" t="s">
        <v>16</v>
      </c>
      <c r="BF85" s="604">
        <v>19986.27</v>
      </c>
      <c r="BG85" s="604">
        <v>19986.27</v>
      </c>
      <c r="BH85" s="604"/>
      <c r="BI85" s="604"/>
      <c r="BJ85" s="604">
        <v>10262.18</v>
      </c>
      <c r="BK85" s="604"/>
      <c r="BL85" s="604">
        <v>10262.18</v>
      </c>
      <c r="BM85" s="604">
        <v>1.28</v>
      </c>
      <c r="BN85" s="604" t="s">
        <v>16</v>
      </c>
      <c r="BO85" s="604"/>
      <c r="BP85" s="604"/>
      <c r="BQ85" s="604"/>
      <c r="BR85" s="604"/>
      <c r="BS85" s="604"/>
      <c r="BT85" s="584"/>
      <c r="BU85" s="584"/>
      <c r="BW85" s="415" t="str">
        <f>VLOOKUP(P85,'[1]2021年自治区专项债券项目财政部、发改委审核通过明细表'!$F:$F,1,FALSE)</f>
        <v>P20650522-0016</v>
      </c>
      <c r="BX85" s="415" t="str">
        <f>VLOOKUP(E85,'[1]2021年自治区专项债券项目财政部、发改委审核通过明细表'!$E:$E,1,FALSE)</f>
        <v>哈密市伊吾县峡沟水库提质增效项目</v>
      </c>
    </row>
    <row r="86" s="430" customFormat="1" ht="33" customHeight="1" spans="1:76">
      <c r="A86" s="577">
        <v>12</v>
      </c>
      <c r="B86" s="578" t="s">
        <v>702</v>
      </c>
      <c r="C86" s="583" t="s">
        <v>792</v>
      </c>
      <c r="D86" s="584">
        <v>650522</v>
      </c>
      <c r="E86" s="583" t="s">
        <v>799</v>
      </c>
      <c r="F86" s="583" t="s">
        <v>800</v>
      </c>
      <c r="G86" s="583" t="s">
        <v>801</v>
      </c>
      <c r="H86" s="583" t="s">
        <v>45</v>
      </c>
      <c r="I86" s="583" t="s">
        <v>241</v>
      </c>
      <c r="J86" s="583" t="s">
        <v>291</v>
      </c>
      <c r="K86" s="584" t="s">
        <v>759</v>
      </c>
      <c r="L86" s="583">
        <v>44287</v>
      </c>
      <c r="M86" s="583">
        <v>44531</v>
      </c>
      <c r="N86" s="583" t="s">
        <v>801</v>
      </c>
      <c r="O86" s="583" t="s">
        <v>802</v>
      </c>
      <c r="P86" s="583" t="s">
        <v>803</v>
      </c>
      <c r="Q86" s="583" t="s">
        <v>804</v>
      </c>
      <c r="R86" s="599">
        <v>3800</v>
      </c>
      <c r="S86" s="584" t="s">
        <v>213</v>
      </c>
      <c r="T86" s="584" t="s">
        <v>213</v>
      </c>
      <c r="U86" s="584" t="s">
        <v>213</v>
      </c>
      <c r="V86" s="584" t="s">
        <v>213</v>
      </c>
      <c r="W86" s="584" t="s">
        <v>213</v>
      </c>
      <c r="X86" s="584" t="s">
        <v>213</v>
      </c>
      <c r="Y86" s="584" t="s">
        <v>213</v>
      </c>
      <c r="Z86" s="584" t="s">
        <v>213</v>
      </c>
      <c r="AA86" s="584" t="s">
        <v>213</v>
      </c>
      <c r="AB86" s="599"/>
      <c r="AC86" s="599"/>
      <c r="AD86" s="584" t="s">
        <v>213</v>
      </c>
      <c r="AE86" s="584" t="s">
        <v>213</v>
      </c>
      <c r="AF86" s="584" t="s">
        <v>805</v>
      </c>
      <c r="AG86" s="584" t="s">
        <v>548</v>
      </c>
      <c r="AH86" s="584" t="s">
        <v>214</v>
      </c>
      <c r="AI86" s="584" t="s">
        <v>214</v>
      </c>
      <c r="AJ86" s="584" t="s">
        <v>260</v>
      </c>
      <c r="AK86" s="604">
        <v>3800</v>
      </c>
      <c r="AL86" s="604">
        <v>2800</v>
      </c>
      <c r="AM86" s="604">
        <v>1000</v>
      </c>
      <c r="AN86" s="604"/>
      <c r="AO86" s="604"/>
      <c r="AP86" s="604"/>
      <c r="AQ86" s="604"/>
      <c r="AR86" s="604"/>
      <c r="AS86" s="604"/>
      <c r="AT86" s="604"/>
      <c r="AU86" s="604"/>
      <c r="AV86" s="604"/>
      <c r="AW86" s="604">
        <v>3800</v>
      </c>
      <c r="AX86" s="604">
        <v>1000</v>
      </c>
      <c r="AY86" s="604"/>
      <c r="AZ86" s="604"/>
      <c r="BA86" s="604"/>
      <c r="BB86" s="604"/>
      <c r="BC86" s="599">
        <v>1000</v>
      </c>
      <c r="BD86" s="599"/>
      <c r="BE86" s="604" t="s">
        <v>10</v>
      </c>
      <c r="BF86" s="604">
        <v>24050.22</v>
      </c>
      <c r="BG86" s="604">
        <v>24050.22</v>
      </c>
      <c r="BH86" s="604"/>
      <c r="BI86" s="604"/>
      <c r="BJ86" s="604">
        <v>8908.76</v>
      </c>
      <c r="BK86" s="604"/>
      <c r="BL86" s="604">
        <v>8908.76</v>
      </c>
      <c r="BM86" s="604">
        <v>10.43</v>
      </c>
      <c r="BN86" s="604" t="s">
        <v>10</v>
      </c>
      <c r="BO86" s="604"/>
      <c r="BP86" s="604"/>
      <c r="BQ86" s="604"/>
      <c r="BR86" s="604"/>
      <c r="BS86" s="604"/>
      <c r="BT86" s="584"/>
      <c r="BU86" s="584"/>
      <c r="BW86" s="415" t="str">
        <f>VLOOKUP(P86,'[1]2021年自治区专项债券项目财政部、发改委审核通过明细表'!$F:$F,1,FALSE)</f>
        <v>P20650522-0013</v>
      </c>
      <c r="BX86" s="415" t="str">
        <f>VLOOKUP(E86,'[1]2021年自治区专项债券项目财政部、发改委审核通过明细表'!$E:$E,1,FALSE)</f>
        <v>哈密市伊吾县城乡冷链物流建设项目</v>
      </c>
    </row>
    <row r="87" s="414" customFormat="1" ht="33" customHeight="1" spans="1:76">
      <c r="A87" s="451" t="s">
        <v>806</v>
      </c>
      <c r="B87" s="452"/>
      <c r="C87" s="452"/>
      <c r="D87" s="452"/>
      <c r="E87" s="452"/>
      <c r="F87" s="453"/>
      <c r="G87" s="454"/>
      <c r="H87" s="454"/>
      <c r="I87" s="454"/>
      <c r="J87" s="454"/>
      <c r="K87" s="454"/>
      <c r="L87" s="454"/>
      <c r="M87" s="454"/>
      <c r="N87" s="454"/>
      <c r="O87" s="454"/>
      <c r="P87" s="454"/>
      <c r="Q87" s="454"/>
      <c r="R87" s="510">
        <f>SUM(R88:R132)</f>
        <v>1626483.93</v>
      </c>
      <c r="S87" s="600"/>
      <c r="T87" s="600"/>
      <c r="U87" s="600"/>
      <c r="V87" s="600"/>
      <c r="W87" s="600"/>
      <c r="X87" s="600"/>
      <c r="Y87" s="600"/>
      <c r="Z87" s="600"/>
      <c r="AA87" s="600"/>
      <c r="AB87" s="510">
        <f>SUM(AB88:AB132)</f>
        <v>3200</v>
      </c>
      <c r="AC87" s="510">
        <f>SUM(AC88:AC132)</f>
        <v>1200</v>
      </c>
      <c r="AD87" s="600"/>
      <c r="AE87" s="600"/>
      <c r="AF87" s="600"/>
      <c r="AG87" s="600"/>
      <c r="AH87" s="600"/>
      <c r="AI87" s="600"/>
      <c r="AJ87" s="600"/>
      <c r="AK87" s="510">
        <f t="shared" ref="AK87:BL87" si="10">SUM(AK88:AK132)</f>
        <v>1626483.93</v>
      </c>
      <c r="AL87" s="510">
        <f t="shared" si="10"/>
        <v>550483.93</v>
      </c>
      <c r="AM87" s="510">
        <f t="shared" si="10"/>
        <v>1074000</v>
      </c>
      <c r="AN87" s="510">
        <f t="shared" si="10"/>
        <v>0</v>
      </c>
      <c r="AO87" s="510">
        <f t="shared" si="10"/>
        <v>2000</v>
      </c>
      <c r="AP87" s="510">
        <f t="shared" si="10"/>
        <v>0</v>
      </c>
      <c r="AQ87" s="510">
        <f t="shared" si="10"/>
        <v>273030</v>
      </c>
      <c r="AR87" s="510">
        <f t="shared" si="10"/>
        <v>24930</v>
      </c>
      <c r="AS87" s="510">
        <f t="shared" si="10"/>
        <v>240100</v>
      </c>
      <c r="AT87" s="510">
        <f t="shared" si="10"/>
        <v>0</v>
      </c>
      <c r="AU87" s="510">
        <f t="shared" si="10"/>
        <v>0</v>
      </c>
      <c r="AV87" s="510">
        <f t="shared" si="10"/>
        <v>8000</v>
      </c>
      <c r="AW87" s="510">
        <f t="shared" si="10"/>
        <v>569633</v>
      </c>
      <c r="AX87" s="510">
        <f t="shared" si="10"/>
        <v>556000</v>
      </c>
      <c r="AY87" s="510">
        <f t="shared" si="10"/>
        <v>48406</v>
      </c>
      <c r="AZ87" s="510">
        <f t="shared" si="10"/>
        <v>31000</v>
      </c>
      <c r="BA87" s="510">
        <f t="shared" si="10"/>
        <v>20000</v>
      </c>
      <c r="BB87" s="510">
        <f t="shared" si="10"/>
        <v>20000</v>
      </c>
      <c r="BC87" s="510">
        <f t="shared" si="10"/>
        <v>180000</v>
      </c>
      <c r="BD87" s="510">
        <f t="shared" si="10"/>
        <v>2000</v>
      </c>
      <c r="BE87" s="510"/>
      <c r="BF87" s="510">
        <f t="shared" si="10"/>
        <v>4252495.95</v>
      </c>
      <c r="BG87" s="510">
        <f t="shared" si="10"/>
        <v>4252495.95</v>
      </c>
      <c r="BH87" s="510">
        <f t="shared" si="10"/>
        <v>0</v>
      </c>
      <c r="BI87" s="510">
        <f t="shared" si="10"/>
        <v>0</v>
      </c>
      <c r="BJ87" s="510">
        <f t="shared" si="10"/>
        <v>523467.82602</v>
      </c>
      <c r="BK87" s="510">
        <f t="shared" si="10"/>
        <v>0</v>
      </c>
      <c r="BL87" s="510">
        <f t="shared" si="10"/>
        <v>523467.82602</v>
      </c>
      <c r="BM87" s="510"/>
      <c r="BN87" s="510"/>
      <c r="BO87" s="510">
        <f t="shared" ref="BO87:BS87" si="11">SUM(BO88:BO132)</f>
        <v>0</v>
      </c>
      <c r="BP87" s="510">
        <f t="shared" si="11"/>
        <v>0</v>
      </c>
      <c r="BQ87" s="510">
        <f t="shared" si="11"/>
        <v>0</v>
      </c>
      <c r="BR87" s="510">
        <f t="shared" si="11"/>
        <v>0</v>
      </c>
      <c r="BS87" s="510">
        <f t="shared" si="11"/>
        <v>0</v>
      </c>
      <c r="BT87" s="556"/>
      <c r="BU87" s="556"/>
      <c r="BX87" s="436"/>
    </row>
    <row r="88" s="416" customFormat="1" ht="33" customHeight="1" spans="1:80">
      <c r="A88" s="458">
        <v>1</v>
      </c>
      <c r="B88" s="479" t="s">
        <v>807</v>
      </c>
      <c r="C88" s="478" t="s">
        <v>808</v>
      </c>
      <c r="D88" s="478">
        <v>652300</v>
      </c>
      <c r="E88" s="586" t="s">
        <v>809</v>
      </c>
      <c r="F88" s="456" t="s">
        <v>810</v>
      </c>
      <c r="G88" s="478" t="s">
        <v>811</v>
      </c>
      <c r="H88" s="467" t="s">
        <v>31</v>
      </c>
      <c r="I88" s="477" t="s">
        <v>209</v>
      </c>
      <c r="J88" s="456">
        <v>2020</v>
      </c>
      <c r="K88" s="456">
        <v>1</v>
      </c>
      <c r="L88" s="488">
        <v>44075</v>
      </c>
      <c r="M88" s="488">
        <v>44409</v>
      </c>
      <c r="N88" s="478" t="s">
        <v>811</v>
      </c>
      <c r="O88" s="478" t="s">
        <v>812</v>
      </c>
      <c r="P88" s="478" t="s">
        <v>813</v>
      </c>
      <c r="Q88" s="478" t="s">
        <v>814</v>
      </c>
      <c r="R88" s="512">
        <v>20000</v>
      </c>
      <c r="S88" s="456" t="s">
        <v>213</v>
      </c>
      <c r="T88" s="456" t="s">
        <v>213</v>
      </c>
      <c r="U88" s="456" t="s">
        <v>213</v>
      </c>
      <c r="V88" s="456" t="s">
        <v>213</v>
      </c>
      <c r="W88" s="456" t="s">
        <v>213</v>
      </c>
      <c r="X88" s="456" t="s">
        <v>213</v>
      </c>
      <c r="Y88" s="456" t="s">
        <v>213</v>
      </c>
      <c r="Z88" s="456" t="s">
        <v>213</v>
      </c>
      <c r="AA88" s="456" t="s">
        <v>213</v>
      </c>
      <c r="AB88" s="512">
        <v>1200</v>
      </c>
      <c r="AC88" s="512">
        <v>1200</v>
      </c>
      <c r="AD88" s="457" t="s">
        <v>213</v>
      </c>
      <c r="AE88" s="456" t="s">
        <v>213</v>
      </c>
      <c r="AF88" s="456" t="s">
        <v>815</v>
      </c>
      <c r="AG88" s="456" t="s">
        <v>215</v>
      </c>
      <c r="AH88" s="456" t="s">
        <v>214</v>
      </c>
      <c r="AI88" s="456" t="s">
        <v>214</v>
      </c>
      <c r="AJ88" s="456" t="s">
        <v>260</v>
      </c>
      <c r="AK88" s="512">
        <f t="shared" ref="AK88:AK132" si="12">SUM(AL88:AP88)</f>
        <v>20000</v>
      </c>
      <c r="AL88" s="512">
        <v>8000</v>
      </c>
      <c r="AM88" s="512">
        <v>12000</v>
      </c>
      <c r="AN88" s="512"/>
      <c r="AO88" s="512"/>
      <c r="AP88" s="512"/>
      <c r="AQ88" s="512">
        <f>SUM(AR88:AV88)</f>
        <v>7200</v>
      </c>
      <c r="AR88" s="512">
        <v>1200</v>
      </c>
      <c r="AS88" s="512">
        <v>6000</v>
      </c>
      <c r="AT88" s="512"/>
      <c r="AU88" s="512"/>
      <c r="AV88" s="512"/>
      <c r="AW88" s="512">
        <v>8000</v>
      </c>
      <c r="AX88" s="512">
        <v>6000</v>
      </c>
      <c r="AY88" s="512"/>
      <c r="AZ88" s="512"/>
      <c r="BA88" s="512"/>
      <c r="BB88" s="512"/>
      <c r="BC88" s="512">
        <v>6000</v>
      </c>
      <c r="BD88" s="512"/>
      <c r="BE88" s="512" t="s">
        <v>10</v>
      </c>
      <c r="BF88" s="512">
        <f t="shared" ref="BF88:BF132" si="13">SUM(BG88:BI88)</f>
        <v>103409</v>
      </c>
      <c r="BG88" s="512">
        <v>103409</v>
      </c>
      <c r="BH88" s="512"/>
      <c r="BI88" s="512"/>
      <c r="BJ88" s="512">
        <f t="shared" ref="BJ88:BJ132" si="14">SUM(BK88:BL88)</f>
        <v>42829.23</v>
      </c>
      <c r="BK88" s="512"/>
      <c r="BL88" s="512">
        <v>42829.23</v>
      </c>
      <c r="BM88" s="512">
        <f t="shared" ref="BM88:BM132" si="15">(BF88-BJ88)/(AM88+AM88*BN88*0.045)</f>
        <v>3.48159597701149</v>
      </c>
      <c r="BN88" s="528">
        <v>10</v>
      </c>
      <c r="BO88" s="512"/>
      <c r="BP88" s="512"/>
      <c r="BQ88" s="512"/>
      <c r="BR88" s="512"/>
      <c r="BS88" s="512"/>
      <c r="BT88" s="558"/>
      <c r="BU88" s="558"/>
      <c r="BW88" s="415" t="e">
        <f>VLOOKUP(P88,'[1]2021年自治区专项债券项目财政部、发改委审核通过明细表'!$F:$F,1,FALSE)</f>
        <v>#N/A</v>
      </c>
      <c r="BX88" s="415" t="e">
        <f>VLOOKUP(E88,'[1]2021年自治区专项债券项目财政部、发改委审核通过明细表'!$E:$E,1,FALSE)</f>
        <v>#N/A</v>
      </c>
      <c r="CB88" s="613" t="s">
        <v>309</v>
      </c>
    </row>
    <row r="89" s="416" customFormat="1" ht="33" customHeight="1" spans="1:76">
      <c r="A89" s="458">
        <v>2</v>
      </c>
      <c r="B89" s="479" t="s">
        <v>807</v>
      </c>
      <c r="C89" s="478" t="s">
        <v>816</v>
      </c>
      <c r="D89" s="478">
        <v>652300</v>
      </c>
      <c r="E89" s="478" t="s">
        <v>817</v>
      </c>
      <c r="F89" s="456" t="s">
        <v>818</v>
      </c>
      <c r="G89" s="478" t="s">
        <v>819</v>
      </c>
      <c r="H89" s="467" t="s">
        <v>37</v>
      </c>
      <c r="I89" s="477" t="s">
        <v>209</v>
      </c>
      <c r="J89" s="456" t="s">
        <v>636</v>
      </c>
      <c r="K89" s="456">
        <v>3</v>
      </c>
      <c r="L89" s="488">
        <v>43922</v>
      </c>
      <c r="M89" s="488">
        <v>44896</v>
      </c>
      <c r="N89" s="478" t="s">
        <v>820</v>
      </c>
      <c r="O89" s="478" t="s">
        <v>821</v>
      </c>
      <c r="P89" s="478" t="s">
        <v>822</v>
      </c>
      <c r="Q89" s="478" t="s">
        <v>823</v>
      </c>
      <c r="R89" s="512">
        <v>178873</v>
      </c>
      <c r="S89" s="456" t="s">
        <v>213</v>
      </c>
      <c r="T89" s="456" t="s">
        <v>213</v>
      </c>
      <c r="U89" s="456" t="s">
        <v>213</v>
      </c>
      <c r="V89" s="456" t="s">
        <v>213</v>
      </c>
      <c r="W89" s="456" t="s">
        <v>213</v>
      </c>
      <c r="X89" s="456" t="s">
        <v>213</v>
      </c>
      <c r="Y89" s="456" t="s">
        <v>213</v>
      </c>
      <c r="Z89" s="456" t="s">
        <v>213</v>
      </c>
      <c r="AA89" s="456" t="s">
        <v>213</v>
      </c>
      <c r="AB89" s="512"/>
      <c r="AC89" s="512"/>
      <c r="AD89" s="457" t="s">
        <v>213</v>
      </c>
      <c r="AE89" s="456" t="s">
        <v>213</v>
      </c>
      <c r="AF89" s="456" t="s">
        <v>824</v>
      </c>
      <c r="AG89" s="456" t="s">
        <v>423</v>
      </c>
      <c r="AH89" s="456" t="s">
        <v>214</v>
      </c>
      <c r="AI89" s="456" t="s">
        <v>214</v>
      </c>
      <c r="AJ89" s="456" t="s">
        <v>260</v>
      </c>
      <c r="AK89" s="512">
        <f t="shared" si="12"/>
        <v>178873</v>
      </c>
      <c r="AL89" s="512">
        <v>58873</v>
      </c>
      <c r="AM89" s="512">
        <v>120000</v>
      </c>
      <c r="AN89" s="512"/>
      <c r="AO89" s="512"/>
      <c r="AP89" s="512"/>
      <c r="AQ89" s="512">
        <v>20000</v>
      </c>
      <c r="AR89" s="512">
        <v>10000</v>
      </c>
      <c r="AS89" s="512">
        <v>10000</v>
      </c>
      <c r="AT89" s="512"/>
      <c r="AU89" s="512"/>
      <c r="AV89" s="512"/>
      <c r="AW89" s="512">
        <v>35000</v>
      </c>
      <c r="AX89" s="512">
        <v>30000</v>
      </c>
      <c r="AY89" s="512"/>
      <c r="AZ89" s="512"/>
      <c r="BA89" s="512"/>
      <c r="BB89" s="512"/>
      <c r="BC89" s="512">
        <v>10000</v>
      </c>
      <c r="BD89" s="512"/>
      <c r="BE89" s="512" t="s">
        <v>10</v>
      </c>
      <c r="BF89" s="512">
        <f t="shared" si="13"/>
        <v>617371.9</v>
      </c>
      <c r="BG89" s="512">
        <v>617371.9</v>
      </c>
      <c r="BH89" s="512"/>
      <c r="BI89" s="512"/>
      <c r="BJ89" s="512">
        <f t="shared" si="14"/>
        <v>224809</v>
      </c>
      <c r="BK89" s="512"/>
      <c r="BL89" s="512">
        <v>224809</v>
      </c>
      <c r="BM89" s="512">
        <f t="shared" si="15"/>
        <v>2.25610862068966</v>
      </c>
      <c r="BN89" s="528">
        <v>10</v>
      </c>
      <c r="BO89" s="512"/>
      <c r="BP89" s="512"/>
      <c r="BQ89" s="512"/>
      <c r="BR89" s="512"/>
      <c r="BS89" s="512"/>
      <c r="BT89" s="558"/>
      <c r="BU89" s="558"/>
      <c r="BW89" s="415" t="str">
        <f>VLOOKUP(P89,'[1]2021年自治区专项债券项目财政部、发改委审核通过明细表'!$F:$F,1,FALSE)</f>
        <v>P19652300-0015</v>
      </c>
      <c r="BX89" s="415" t="str">
        <f>VLOOKUP(E89,'[1]2021年自治区专项债券项目财政部、发改委审核通过明细表'!$E:$E,1,FALSE)</f>
        <v>新疆准东经济技术开发区产教融合科技创新园</v>
      </c>
    </row>
    <row r="90" s="416" customFormat="1" ht="33" customHeight="1" spans="1:76">
      <c r="A90" s="458">
        <v>3</v>
      </c>
      <c r="B90" s="479" t="s">
        <v>807</v>
      </c>
      <c r="C90" s="478" t="s">
        <v>816</v>
      </c>
      <c r="D90" s="478">
        <v>652300</v>
      </c>
      <c r="E90" s="478" t="s">
        <v>825</v>
      </c>
      <c r="F90" s="456" t="s">
        <v>826</v>
      </c>
      <c r="G90" s="478" t="s">
        <v>819</v>
      </c>
      <c r="H90" s="467" t="s">
        <v>49</v>
      </c>
      <c r="I90" s="477" t="s">
        <v>241</v>
      </c>
      <c r="J90" s="456" t="s">
        <v>274</v>
      </c>
      <c r="K90" s="456">
        <v>1</v>
      </c>
      <c r="L90" s="488">
        <v>44317</v>
      </c>
      <c r="M90" s="488">
        <v>44470</v>
      </c>
      <c r="N90" s="478" t="s">
        <v>827</v>
      </c>
      <c r="O90" s="478" t="s">
        <v>828</v>
      </c>
      <c r="P90" s="478" t="s">
        <v>829</v>
      </c>
      <c r="Q90" s="478" t="s">
        <v>830</v>
      </c>
      <c r="R90" s="512">
        <v>5000</v>
      </c>
      <c r="S90" s="456" t="s">
        <v>213</v>
      </c>
      <c r="T90" s="456" t="s">
        <v>214</v>
      </c>
      <c r="U90" s="456" t="s">
        <v>214</v>
      </c>
      <c r="V90" s="456" t="s">
        <v>214</v>
      </c>
      <c r="W90" s="456" t="s">
        <v>213</v>
      </c>
      <c r="X90" s="456" t="s">
        <v>213</v>
      </c>
      <c r="Y90" s="456" t="s">
        <v>213</v>
      </c>
      <c r="Z90" s="456" t="s">
        <v>213</v>
      </c>
      <c r="AA90" s="456" t="s">
        <v>213</v>
      </c>
      <c r="AB90" s="512"/>
      <c r="AC90" s="512"/>
      <c r="AD90" s="457" t="s">
        <v>213</v>
      </c>
      <c r="AE90" s="456" t="s">
        <v>213</v>
      </c>
      <c r="AF90" s="456" t="s">
        <v>831</v>
      </c>
      <c r="AG90" s="456" t="s">
        <v>423</v>
      </c>
      <c r="AH90" s="456" t="s">
        <v>214</v>
      </c>
      <c r="AI90" s="456" t="s">
        <v>214</v>
      </c>
      <c r="AJ90" s="456" t="s">
        <v>260</v>
      </c>
      <c r="AK90" s="512">
        <f t="shared" si="12"/>
        <v>5000</v>
      </c>
      <c r="AL90" s="512">
        <v>1000</v>
      </c>
      <c r="AM90" s="512">
        <v>4000</v>
      </c>
      <c r="AN90" s="512"/>
      <c r="AO90" s="512"/>
      <c r="AP90" s="512"/>
      <c r="AQ90" s="512"/>
      <c r="AR90" s="512"/>
      <c r="AS90" s="512"/>
      <c r="AT90" s="512"/>
      <c r="AU90" s="512"/>
      <c r="AV90" s="512"/>
      <c r="AW90" s="512">
        <v>4500</v>
      </c>
      <c r="AX90" s="512">
        <v>4000</v>
      </c>
      <c r="AY90" s="512"/>
      <c r="AZ90" s="512"/>
      <c r="BA90" s="512"/>
      <c r="BB90" s="512"/>
      <c r="BC90" s="512">
        <v>2000</v>
      </c>
      <c r="BD90" s="512"/>
      <c r="BE90" s="512" t="s">
        <v>10</v>
      </c>
      <c r="BF90" s="512">
        <f t="shared" si="13"/>
        <v>9560</v>
      </c>
      <c r="BG90" s="512">
        <v>9560</v>
      </c>
      <c r="BH90" s="512"/>
      <c r="BI90" s="512"/>
      <c r="BJ90" s="512">
        <f t="shared" si="14"/>
        <v>1500</v>
      </c>
      <c r="BK90" s="512"/>
      <c r="BL90" s="512">
        <v>1500</v>
      </c>
      <c r="BM90" s="512">
        <f t="shared" si="15"/>
        <v>1.38965517241379</v>
      </c>
      <c r="BN90" s="528">
        <v>10</v>
      </c>
      <c r="BO90" s="512"/>
      <c r="BP90" s="512"/>
      <c r="BQ90" s="512"/>
      <c r="BR90" s="512"/>
      <c r="BS90" s="512"/>
      <c r="BT90" s="558"/>
      <c r="BU90" s="558"/>
      <c r="BW90" s="415" t="str">
        <f>VLOOKUP(P90,'[1]2021年自治区专项债券项目财政部、发改委审核通过明细表'!$F:$F,1,FALSE)</f>
        <v>P20652300-0039</v>
      </c>
      <c r="BX90" s="415" t="str">
        <f>VLOOKUP(E90,'[1]2021年自治区专项债券项目财政部、发改委审核通过明细表'!$E:$E,1,FALSE)</f>
        <v>新疆准东经济技术开发区五彩湾新城备用热源项目</v>
      </c>
    </row>
    <row r="91" s="416" customFormat="1" ht="33" customHeight="1" spans="1:76">
      <c r="A91" s="458">
        <v>4</v>
      </c>
      <c r="B91" s="479" t="s">
        <v>807</v>
      </c>
      <c r="C91" s="478" t="s">
        <v>832</v>
      </c>
      <c r="D91" s="478">
        <v>652324</v>
      </c>
      <c r="E91" s="478" t="s">
        <v>833</v>
      </c>
      <c r="F91" s="456" t="s">
        <v>834</v>
      </c>
      <c r="G91" s="478" t="s">
        <v>835</v>
      </c>
      <c r="H91" s="467" t="s">
        <v>31</v>
      </c>
      <c r="I91" s="477" t="s">
        <v>209</v>
      </c>
      <c r="J91" s="456">
        <v>2020</v>
      </c>
      <c r="K91" s="456">
        <v>2</v>
      </c>
      <c r="L91" s="488">
        <v>44086.09</v>
      </c>
      <c r="M91" s="488">
        <v>44787</v>
      </c>
      <c r="N91" s="478" t="s">
        <v>835</v>
      </c>
      <c r="O91" s="478" t="s">
        <v>812</v>
      </c>
      <c r="P91" s="478" t="s">
        <v>836</v>
      </c>
      <c r="Q91" s="478" t="s">
        <v>837</v>
      </c>
      <c r="R91" s="512">
        <v>7000</v>
      </c>
      <c r="S91" s="456" t="s">
        <v>213</v>
      </c>
      <c r="T91" s="456" t="s">
        <v>214</v>
      </c>
      <c r="U91" s="456" t="s">
        <v>214</v>
      </c>
      <c r="V91" s="456" t="s">
        <v>213</v>
      </c>
      <c r="W91" s="456" t="s">
        <v>213</v>
      </c>
      <c r="X91" s="456" t="s">
        <v>214</v>
      </c>
      <c r="Y91" s="456" t="s">
        <v>214</v>
      </c>
      <c r="Z91" s="456" t="s">
        <v>214</v>
      </c>
      <c r="AA91" s="456" t="s">
        <v>214</v>
      </c>
      <c r="AB91" s="512"/>
      <c r="AC91" s="512"/>
      <c r="AD91" s="457" t="s">
        <v>213</v>
      </c>
      <c r="AE91" s="456" t="s">
        <v>213</v>
      </c>
      <c r="AF91" s="456" t="s">
        <v>838</v>
      </c>
      <c r="AG91" s="456" t="s">
        <v>423</v>
      </c>
      <c r="AH91" s="456" t="s">
        <v>214</v>
      </c>
      <c r="AI91" s="456" t="s">
        <v>214</v>
      </c>
      <c r="AJ91" s="456" t="s">
        <v>260</v>
      </c>
      <c r="AK91" s="512">
        <f t="shared" si="12"/>
        <v>7000</v>
      </c>
      <c r="AL91" s="512">
        <v>3000</v>
      </c>
      <c r="AM91" s="512">
        <v>4000</v>
      </c>
      <c r="AN91" s="512"/>
      <c r="AO91" s="512"/>
      <c r="AP91" s="512"/>
      <c r="AQ91" s="512">
        <v>3000</v>
      </c>
      <c r="AR91" s="512"/>
      <c r="AS91" s="512">
        <v>3000</v>
      </c>
      <c r="AT91" s="512"/>
      <c r="AU91" s="512"/>
      <c r="AV91" s="512"/>
      <c r="AW91" s="512">
        <v>1000</v>
      </c>
      <c r="AX91" s="512">
        <v>1000</v>
      </c>
      <c r="AY91" s="512"/>
      <c r="AZ91" s="512"/>
      <c r="BA91" s="512"/>
      <c r="BB91" s="512"/>
      <c r="BC91" s="512">
        <v>1000</v>
      </c>
      <c r="BD91" s="512"/>
      <c r="BE91" s="512" t="s">
        <v>10</v>
      </c>
      <c r="BF91" s="512">
        <f t="shared" si="13"/>
        <v>34493.47</v>
      </c>
      <c r="BG91" s="512">
        <v>34493.47</v>
      </c>
      <c r="BH91" s="512"/>
      <c r="BI91" s="512"/>
      <c r="BJ91" s="512">
        <f t="shared" si="14"/>
        <v>25097.47</v>
      </c>
      <c r="BK91" s="512"/>
      <c r="BL91" s="512">
        <v>25097.47</v>
      </c>
      <c r="BM91" s="512">
        <f t="shared" si="15"/>
        <v>1.62</v>
      </c>
      <c r="BN91" s="528">
        <v>10</v>
      </c>
      <c r="BO91" s="512"/>
      <c r="BP91" s="512"/>
      <c r="BQ91" s="512"/>
      <c r="BR91" s="512"/>
      <c r="BS91" s="512"/>
      <c r="BT91" s="558"/>
      <c r="BU91" s="558"/>
      <c r="BW91" s="415" t="str">
        <f>VLOOKUP(P91,'[1]2021年自治区专项债券项目财政部、发改委审核通过明细表'!$F:$F,1,FALSE)</f>
        <v>P20652324-0015</v>
      </c>
      <c r="BX91" s="415" t="str">
        <f>VLOOKUP(E91,'[1]2021年自治区专项债券项目财政部、发改委审核通过明细表'!$E:$E,1,FALSE)</f>
        <v>昌吉州玛纳斯县工业园区公共卫生服务中心项目</v>
      </c>
    </row>
    <row r="92" s="416" customFormat="1" ht="33" customHeight="1" spans="1:80">
      <c r="A92" s="458">
        <v>5</v>
      </c>
      <c r="B92" s="479" t="s">
        <v>807</v>
      </c>
      <c r="C92" s="478" t="s">
        <v>832</v>
      </c>
      <c r="D92" s="478">
        <v>652324</v>
      </c>
      <c r="E92" s="586" t="s">
        <v>839</v>
      </c>
      <c r="F92" s="456" t="s">
        <v>840</v>
      </c>
      <c r="G92" s="478" t="s">
        <v>841</v>
      </c>
      <c r="H92" s="467" t="s">
        <v>55</v>
      </c>
      <c r="I92" s="477" t="s">
        <v>209</v>
      </c>
      <c r="J92" s="456">
        <v>2019</v>
      </c>
      <c r="K92" s="456">
        <v>1</v>
      </c>
      <c r="L92" s="488">
        <v>43922</v>
      </c>
      <c r="M92" s="488">
        <v>43952</v>
      </c>
      <c r="N92" s="478" t="s">
        <v>841</v>
      </c>
      <c r="O92" s="478" t="s">
        <v>842</v>
      </c>
      <c r="P92" s="478" t="s">
        <v>843</v>
      </c>
      <c r="Q92" s="478" t="s">
        <v>844</v>
      </c>
      <c r="R92" s="512">
        <v>49300</v>
      </c>
      <c r="S92" s="456" t="s">
        <v>213</v>
      </c>
      <c r="T92" s="456" t="s">
        <v>214</v>
      </c>
      <c r="U92" s="456" t="s">
        <v>214</v>
      </c>
      <c r="V92" s="456" t="s">
        <v>214</v>
      </c>
      <c r="W92" s="456" t="s">
        <v>213</v>
      </c>
      <c r="X92" s="456" t="s">
        <v>214</v>
      </c>
      <c r="Y92" s="456" t="s">
        <v>214</v>
      </c>
      <c r="Z92" s="456" t="s">
        <v>214</v>
      </c>
      <c r="AA92" s="456" t="s">
        <v>214</v>
      </c>
      <c r="AB92" s="512"/>
      <c r="AC92" s="512"/>
      <c r="AD92" s="457" t="s">
        <v>213</v>
      </c>
      <c r="AE92" s="456" t="s">
        <v>213</v>
      </c>
      <c r="AF92" s="456" t="s">
        <v>845</v>
      </c>
      <c r="AG92" s="456" t="s">
        <v>423</v>
      </c>
      <c r="AH92" s="456" t="s">
        <v>214</v>
      </c>
      <c r="AI92" s="456" t="s">
        <v>214</v>
      </c>
      <c r="AJ92" s="456" t="s">
        <v>260</v>
      </c>
      <c r="AK92" s="512">
        <f t="shared" si="12"/>
        <v>49300</v>
      </c>
      <c r="AL92" s="512">
        <v>24300</v>
      </c>
      <c r="AM92" s="512">
        <v>25000</v>
      </c>
      <c r="AN92" s="512"/>
      <c r="AO92" s="512"/>
      <c r="AP92" s="512"/>
      <c r="AQ92" s="512">
        <v>6000</v>
      </c>
      <c r="AR92" s="512"/>
      <c r="AS92" s="512">
        <v>6000</v>
      </c>
      <c r="AT92" s="512"/>
      <c r="AU92" s="512"/>
      <c r="AV92" s="512"/>
      <c r="AW92" s="512">
        <v>19000</v>
      </c>
      <c r="AX92" s="512">
        <v>19000</v>
      </c>
      <c r="AY92" s="512"/>
      <c r="AZ92" s="512"/>
      <c r="BA92" s="512"/>
      <c r="BB92" s="512"/>
      <c r="BC92" s="512">
        <v>7000</v>
      </c>
      <c r="BD92" s="512"/>
      <c r="BE92" s="512" t="s">
        <v>10</v>
      </c>
      <c r="BF92" s="512">
        <f t="shared" si="13"/>
        <v>179523.58</v>
      </c>
      <c r="BG92" s="512">
        <v>179523.58</v>
      </c>
      <c r="BH92" s="512"/>
      <c r="BI92" s="512"/>
      <c r="BJ92" s="512">
        <f t="shared" si="14"/>
        <v>117129.83</v>
      </c>
      <c r="BK92" s="512"/>
      <c r="BL92" s="512">
        <v>117129.83</v>
      </c>
      <c r="BM92" s="512">
        <f t="shared" si="15"/>
        <v>1.72120689655172</v>
      </c>
      <c r="BN92" s="528">
        <v>10</v>
      </c>
      <c r="BO92" s="512"/>
      <c r="BP92" s="512"/>
      <c r="BQ92" s="512"/>
      <c r="BR92" s="512"/>
      <c r="BS92" s="512"/>
      <c r="BT92" s="558"/>
      <c r="BU92" s="558"/>
      <c r="BW92" s="415" t="e">
        <f>VLOOKUP(P92,'[1]2021年自治区专项债券项目财政部、发改委审核通过明细表'!$F:$F,1,FALSE)</f>
        <v>#N/A</v>
      </c>
      <c r="BX92" s="415" t="e">
        <f>VLOOKUP(E92,'[1]2021年自治区专项债券项目财政部、发改委审核通过明细表'!$E:$E,1,FALSE)</f>
        <v>#N/A</v>
      </c>
      <c r="CB92" s="613" t="s">
        <v>309</v>
      </c>
    </row>
    <row r="93" s="416" customFormat="1" ht="33" customHeight="1" spans="1:76">
      <c r="A93" s="458">
        <v>6</v>
      </c>
      <c r="B93" s="479" t="s">
        <v>807</v>
      </c>
      <c r="C93" s="478" t="s">
        <v>846</v>
      </c>
      <c r="D93" s="478">
        <v>652301</v>
      </c>
      <c r="E93" s="478" t="s">
        <v>847</v>
      </c>
      <c r="F93" s="456" t="s">
        <v>848</v>
      </c>
      <c r="G93" s="478" t="s">
        <v>849</v>
      </c>
      <c r="H93" s="467" t="s">
        <v>31</v>
      </c>
      <c r="I93" s="477" t="s">
        <v>209</v>
      </c>
      <c r="J93" s="456">
        <v>2020</v>
      </c>
      <c r="K93" s="456">
        <v>3</v>
      </c>
      <c r="L93" s="488">
        <v>43922</v>
      </c>
      <c r="M93" s="488">
        <v>44531</v>
      </c>
      <c r="N93" s="478" t="s">
        <v>850</v>
      </c>
      <c r="O93" s="478" t="s">
        <v>812</v>
      </c>
      <c r="P93" s="478" t="s">
        <v>851</v>
      </c>
      <c r="Q93" s="478" t="s">
        <v>852</v>
      </c>
      <c r="R93" s="512">
        <v>76000</v>
      </c>
      <c r="S93" s="456" t="s">
        <v>213</v>
      </c>
      <c r="T93" s="456" t="s">
        <v>213</v>
      </c>
      <c r="U93" s="456" t="s">
        <v>213</v>
      </c>
      <c r="V93" s="456" t="s">
        <v>213</v>
      </c>
      <c r="W93" s="456" t="s">
        <v>213</v>
      </c>
      <c r="X93" s="456" t="s">
        <v>213</v>
      </c>
      <c r="Y93" s="456" t="s">
        <v>213</v>
      </c>
      <c r="Z93" s="456" t="s">
        <v>213</v>
      </c>
      <c r="AA93" s="456" t="s">
        <v>213</v>
      </c>
      <c r="AB93" s="512"/>
      <c r="AC93" s="512"/>
      <c r="AD93" s="457" t="s">
        <v>213</v>
      </c>
      <c r="AE93" s="456" t="s">
        <v>213</v>
      </c>
      <c r="AF93" s="456" t="s">
        <v>853</v>
      </c>
      <c r="AG93" s="456" t="s">
        <v>423</v>
      </c>
      <c r="AH93" s="456" t="s">
        <v>214</v>
      </c>
      <c r="AI93" s="456" t="s">
        <v>214</v>
      </c>
      <c r="AJ93" s="456" t="s">
        <v>260</v>
      </c>
      <c r="AK93" s="512">
        <f t="shared" si="12"/>
        <v>76000</v>
      </c>
      <c r="AL93" s="512">
        <v>16000</v>
      </c>
      <c r="AM93" s="512">
        <v>60000</v>
      </c>
      <c r="AN93" s="512"/>
      <c r="AO93" s="512"/>
      <c r="AP93" s="512"/>
      <c r="AQ93" s="512">
        <v>19000</v>
      </c>
      <c r="AR93" s="512"/>
      <c r="AS93" s="512">
        <v>19000</v>
      </c>
      <c r="AT93" s="512"/>
      <c r="AU93" s="512"/>
      <c r="AV93" s="512"/>
      <c r="AW93" s="512">
        <v>40000</v>
      </c>
      <c r="AX93" s="512">
        <v>40000</v>
      </c>
      <c r="AY93" s="512"/>
      <c r="AZ93" s="512"/>
      <c r="BA93" s="512"/>
      <c r="BB93" s="512"/>
      <c r="BC93" s="512">
        <v>10000</v>
      </c>
      <c r="BD93" s="512"/>
      <c r="BE93" s="512" t="s">
        <v>10</v>
      </c>
      <c r="BF93" s="512">
        <f t="shared" si="13"/>
        <v>144000</v>
      </c>
      <c r="BG93" s="512">
        <v>144000</v>
      </c>
      <c r="BH93" s="512"/>
      <c r="BI93" s="512"/>
      <c r="BJ93" s="512">
        <f t="shared" si="14"/>
        <v>38</v>
      </c>
      <c r="BK93" s="512"/>
      <c r="BL93" s="512">
        <v>38</v>
      </c>
      <c r="BM93" s="512">
        <f t="shared" si="15"/>
        <v>1.8246134347275</v>
      </c>
      <c r="BN93" s="528">
        <v>7</v>
      </c>
      <c r="BO93" s="512"/>
      <c r="BP93" s="512"/>
      <c r="BQ93" s="512"/>
      <c r="BR93" s="512"/>
      <c r="BS93" s="512"/>
      <c r="BT93" s="558"/>
      <c r="BU93" s="558"/>
      <c r="BW93" s="415" t="str">
        <f>VLOOKUP(P93,'[1]2021年自治区专项债券项目财政部、发改委审核通过明细表'!$F:$F,1,FALSE)</f>
        <v>P20652301-0096</v>
      </c>
      <c r="BX93" s="415" t="str">
        <f>VLOOKUP(E93,'[1]2021年自治区专项债券项目财政部、发改委审核通过明细表'!$E:$E,1,FALSE)</f>
        <v>昌吉市人民医院医疗救治中心体系建设项目</v>
      </c>
    </row>
    <row r="94" s="416" customFormat="1" ht="33" customHeight="1" spans="1:76">
      <c r="A94" s="458">
        <v>7</v>
      </c>
      <c r="B94" s="479" t="s">
        <v>807</v>
      </c>
      <c r="C94" s="478" t="s">
        <v>846</v>
      </c>
      <c r="D94" s="478">
        <v>652301</v>
      </c>
      <c r="E94" s="478" t="s">
        <v>854</v>
      </c>
      <c r="F94" s="456" t="s">
        <v>855</v>
      </c>
      <c r="G94" s="478" t="s">
        <v>856</v>
      </c>
      <c r="H94" s="467" t="s">
        <v>31</v>
      </c>
      <c r="I94" s="477" t="s">
        <v>209</v>
      </c>
      <c r="J94" s="456">
        <v>2020</v>
      </c>
      <c r="K94" s="456">
        <v>3</v>
      </c>
      <c r="L94" s="488">
        <v>43922</v>
      </c>
      <c r="M94" s="488">
        <v>44896</v>
      </c>
      <c r="N94" s="478" t="s">
        <v>850</v>
      </c>
      <c r="O94" s="478" t="s">
        <v>812</v>
      </c>
      <c r="P94" s="478" t="s">
        <v>857</v>
      </c>
      <c r="Q94" s="478" t="s">
        <v>858</v>
      </c>
      <c r="R94" s="512">
        <v>55275</v>
      </c>
      <c r="S94" s="456" t="s">
        <v>213</v>
      </c>
      <c r="T94" s="456" t="s">
        <v>213</v>
      </c>
      <c r="U94" s="456" t="s">
        <v>213</v>
      </c>
      <c r="V94" s="456" t="s">
        <v>213</v>
      </c>
      <c r="W94" s="456" t="s">
        <v>213</v>
      </c>
      <c r="X94" s="456" t="s">
        <v>213</v>
      </c>
      <c r="Y94" s="456" t="s">
        <v>213</v>
      </c>
      <c r="Z94" s="456" t="s">
        <v>213</v>
      </c>
      <c r="AA94" s="456" t="s">
        <v>213</v>
      </c>
      <c r="AB94" s="512"/>
      <c r="AC94" s="512"/>
      <c r="AD94" s="457" t="s">
        <v>213</v>
      </c>
      <c r="AE94" s="456" t="s">
        <v>213</v>
      </c>
      <c r="AF94" s="456" t="s">
        <v>859</v>
      </c>
      <c r="AG94" s="456" t="s">
        <v>423</v>
      </c>
      <c r="AH94" s="456" t="s">
        <v>214</v>
      </c>
      <c r="AI94" s="456" t="s">
        <v>214</v>
      </c>
      <c r="AJ94" s="456" t="s">
        <v>260</v>
      </c>
      <c r="AK94" s="512">
        <f t="shared" si="12"/>
        <v>55275</v>
      </c>
      <c r="AL94" s="512">
        <v>11275</v>
      </c>
      <c r="AM94" s="512">
        <v>44000</v>
      </c>
      <c r="AN94" s="512"/>
      <c r="AO94" s="512"/>
      <c r="AP94" s="512"/>
      <c r="AQ94" s="512">
        <v>4800</v>
      </c>
      <c r="AR94" s="512"/>
      <c r="AS94" s="512">
        <v>4800</v>
      </c>
      <c r="AT94" s="512"/>
      <c r="AU94" s="512"/>
      <c r="AV94" s="512"/>
      <c r="AW94" s="512">
        <v>15000</v>
      </c>
      <c r="AX94" s="512">
        <v>15000</v>
      </c>
      <c r="AY94" s="512"/>
      <c r="AZ94" s="512"/>
      <c r="BA94" s="512"/>
      <c r="BB94" s="512"/>
      <c r="BC94" s="512">
        <v>2000</v>
      </c>
      <c r="BD94" s="512"/>
      <c r="BE94" s="512" t="s">
        <v>10</v>
      </c>
      <c r="BF94" s="512">
        <f t="shared" si="13"/>
        <v>135000</v>
      </c>
      <c r="BG94" s="512">
        <v>135000</v>
      </c>
      <c r="BH94" s="512"/>
      <c r="BI94" s="512"/>
      <c r="BJ94" s="512">
        <f t="shared" si="14"/>
        <v>27.6375</v>
      </c>
      <c r="BK94" s="512"/>
      <c r="BL94" s="512">
        <v>27.6375</v>
      </c>
      <c r="BM94" s="512">
        <f t="shared" si="15"/>
        <v>2.11555427115987</v>
      </c>
      <c r="BN94" s="528">
        <v>10</v>
      </c>
      <c r="BO94" s="512"/>
      <c r="BP94" s="512"/>
      <c r="BQ94" s="512"/>
      <c r="BR94" s="512"/>
      <c r="BS94" s="512"/>
      <c r="BT94" s="558"/>
      <c r="BU94" s="558"/>
      <c r="BW94" s="415" t="str">
        <f>VLOOKUP(P94,'[1]2021年自治区专项债券项目财政部、发改委审核通过明细表'!$F:$F,1,FALSE)</f>
        <v>P20652301-0098</v>
      </c>
      <c r="BX94" s="415" t="str">
        <f>VLOOKUP(E94,'[1]2021年自治区专项债券项目财政部、发改委审核通过明细表'!$E:$E,1,FALSE)</f>
        <v>昌吉市应急处置及传染病专科医院建设项目</v>
      </c>
    </row>
    <row r="95" s="416" customFormat="1" ht="33" customHeight="1" spans="1:76">
      <c r="A95" s="458">
        <v>8</v>
      </c>
      <c r="B95" s="479" t="s">
        <v>807</v>
      </c>
      <c r="C95" s="478" t="s">
        <v>846</v>
      </c>
      <c r="D95" s="478">
        <v>652301</v>
      </c>
      <c r="E95" s="478" t="s">
        <v>860</v>
      </c>
      <c r="F95" s="456" t="s">
        <v>861</v>
      </c>
      <c r="G95" s="478" t="s">
        <v>856</v>
      </c>
      <c r="H95" s="467" t="s">
        <v>31</v>
      </c>
      <c r="I95" s="477" t="s">
        <v>209</v>
      </c>
      <c r="J95" s="456">
        <v>2020</v>
      </c>
      <c r="K95" s="456">
        <v>3</v>
      </c>
      <c r="L95" s="488">
        <v>43922</v>
      </c>
      <c r="M95" s="488">
        <v>44896</v>
      </c>
      <c r="N95" s="478" t="s">
        <v>856</v>
      </c>
      <c r="O95" s="478" t="s">
        <v>812</v>
      </c>
      <c r="P95" s="478" t="s">
        <v>862</v>
      </c>
      <c r="Q95" s="478" t="s">
        <v>863</v>
      </c>
      <c r="R95" s="512">
        <v>50900</v>
      </c>
      <c r="S95" s="456" t="s">
        <v>213</v>
      </c>
      <c r="T95" s="456" t="s">
        <v>213</v>
      </c>
      <c r="U95" s="456" t="s">
        <v>213</v>
      </c>
      <c r="V95" s="456" t="s">
        <v>213</v>
      </c>
      <c r="W95" s="456" t="s">
        <v>213</v>
      </c>
      <c r="X95" s="456" t="s">
        <v>213</v>
      </c>
      <c r="Y95" s="456" t="s">
        <v>213</v>
      </c>
      <c r="Z95" s="456" t="s">
        <v>213</v>
      </c>
      <c r="AA95" s="456" t="s">
        <v>213</v>
      </c>
      <c r="AB95" s="512"/>
      <c r="AC95" s="512"/>
      <c r="AD95" s="457" t="s">
        <v>213</v>
      </c>
      <c r="AE95" s="456" t="s">
        <v>213</v>
      </c>
      <c r="AF95" s="456" t="s">
        <v>864</v>
      </c>
      <c r="AG95" s="456" t="s">
        <v>423</v>
      </c>
      <c r="AH95" s="456" t="s">
        <v>214</v>
      </c>
      <c r="AI95" s="456" t="s">
        <v>214</v>
      </c>
      <c r="AJ95" s="456" t="s">
        <v>260</v>
      </c>
      <c r="AK95" s="512">
        <f t="shared" si="12"/>
        <v>50900</v>
      </c>
      <c r="AL95" s="512">
        <v>10900</v>
      </c>
      <c r="AM95" s="512">
        <v>40000</v>
      </c>
      <c r="AN95" s="512"/>
      <c r="AO95" s="512"/>
      <c r="AP95" s="512"/>
      <c r="AQ95" s="512">
        <v>8500</v>
      </c>
      <c r="AR95" s="512"/>
      <c r="AS95" s="512">
        <v>8500</v>
      </c>
      <c r="AT95" s="512"/>
      <c r="AU95" s="512"/>
      <c r="AV95" s="512"/>
      <c r="AW95" s="512">
        <v>30000</v>
      </c>
      <c r="AX95" s="512">
        <v>30000</v>
      </c>
      <c r="AY95" s="512"/>
      <c r="AZ95" s="512"/>
      <c r="BA95" s="512"/>
      <c r="BB95" s="512"/>
      <c r="BC95" s="512">
        <v>6000</v>
      </c>
      <c r="BD95" s="512"/>
      <c r="BE95" s="512" t="s">
        <v>10</v>
      </c>
      <c r="BF95" s="512">
        <f t="shared" si="13"/>
        <v>129000</v>
      </c>
      <c r="BG95" s="512">
        <v>129000</v>
      </c>
      <c r="BH95" s="512"/>
      <c r="BI95" s="512"/>
      <c r="BJ95" s="512">
        <f t="shared" si="14"/>
        <v>25.45</v>
      </c>
      <c r="BK95" s="512"/>
      <c r="BL95" s="512">
        <v>25.45</v>
      </c>
      <c r="BM95" s="512">
        <f t="shared" si="15"/>
        <v>2.22369913793103</v>
      </c>
      <c r="BN95" s="528">
        <v>10</v>
      </c>
      <c r="BO95" s="512"/>
      <c r="BP95" s="512"/>
      <c r="BQ95" s="512"/>
      <c r="BR95" s="512"/>
      <c r="BS95" s="512"/>
      <c r="BT95" s="558"/>
      <c r="BU95" s="558"/>
      <c r="BW95" s="415" t="str">
        <f>VLOOKUP(P95,'[1]2021年自治区专项债券项目财政部、发改委审核通过明细表'!$F:$F,1,FALSE)</f>
        <v>P20652301-0138</v>
      </c>
      <c r="BX95" s="415" t="str">
        <f>VLOOKUP(E95,'[1]2021年自治区专项债券项目财政部、发改委审核通过明细表'!$E:$E,1,FALSE)</f>
        <v>昌吉市中医院综合项目</v>
      </c>
    </row>
    <row r="96" s="416" customFormat="1" ht="33" customHeight="1" spans="1:76">
      <c r="A96" s="458">
        <v>9</v>
      </c>
      <c r="B96" s="479" t="s">
        <v>807</v>
      </c>
      <c r="C96" s="478" t="s">
        <v>846</v>
      </c>
      <c r="D96" s="478">
        <v>652301</v>
      </c>
      <c r="E96" s="478" t="s">
        <v>865</v>
      </c>
      <c r="F96" s="456" t="s">
        <v>866</v>
      </c>
      <c r="G96" s="478" t="s">
        <v>867</v>
      </c>
      <c r="H96" s="467" t="s">
        <v>47</v>
      </c>
      <c r="I96" s="477" t="s">
        <v>241</v>
      </c>
      <c r="J96" s="456">
        <v>2020</v>
      </c>
      <c r="K96" s="456">
        <v>4</v>
      </c>
      <c r="L96" s="488">
        <v>43922</v>
      </c>
      <c r="M96" s="488">
        <v>45261</v>
      </c>
      <c r="N96" s="478" t="s">
        <v>868</v>
      </c>
      <c r="O96" s="478" t="s">
        <v>869</v>
      </c>
      <c r="P96" s="478" t="s">
        <v>870</v>
      </c>
      <c r="Q96" s="478" t="s">
        <v>871</v>
      </c>
      <c r="R96" s="512">
        <v>12500</v>
      </c>
      <c r="S96" s="456" t="s">
        <v>213</v>
      </c>
      <c r="T96" s="456" t="s">
        <v>213</v>
      </c>
      <c r="U96" s="456" t="s">
        <v>213</v>
      </c>
      <c r="V96" s="456" t="s">
        <v>213</v>
      </c>
      <c r="W96" s="456" t="s">
        <v>213</v>
      </c>
      <c r="X96" s="456" t="s">
        <v>213</v>
      </c>
      <c r="Y96" s="456" t="s">
        <v>213</v>
      </c>
      <c r="Z96" s="456" t="s">
        <v>213</v>
      </c>
      <c r="AA96" s="456" t="s">
        <v>213</v>
      </c>
      <c r="AB96" s="512"/>
      <c r="AC96" s="512"/>
      <c r="AD96" s="457" t="s">
        <v>213</v>
      </c>
      <c r="AE96" s="456" t="s">
        <v>213</v>
      </c>
      <c r="AF96" s="456" t="s">
        <v>872</v>
      </c>
      <c r="AG96" s="456" t="s">
        <v>423</v>
      </c>
      <c r="AH96" s="456" t="s">
        <v>214</v>
      </c>
      <c r="AI96" s="456" t="s">
        <v>214</v>
      </c>
      <c r="AJ96" s="456" t="s">
        <v>260</v>
      </c>
      <c r="AK96" s="512">
        <f t="shared" si="12"/>
        <v>12500</v>
      </c>
      <c r="AL96" s="512">
        <v>2500</v>
      </c>
      <c r="AM96" s="512">
        <v>10000</v>
      </c>
      <c r="AN96" s="512"/>
      <c r="AO96" s="512"/>
      <c r="AP96" s="512"/>
      <c r="AQ96" s="512"/>
      <c r="AR96" s="512"/>
      <c r="AS96" s="512"/>
      <c r="AT96" s="512"/>
      <c r="AU96" s="512"/>
      <c r="AV96" s="512"/>
      <c r="AW96" s="512">
        <v>10000</v>
      </c>
      <c r="AX96" s="512">
        <v>10000</v>
      </c>
      <c r="AY96" s="512"/>
      <c r="AZ96" s="512"/>
      <c r="BA96" s="512"/>
      <c r="BB96" s="512"/>
      <c r="BC96" s="512">
        <v>2000</v>
      </c>
      <c r="BD96" s="512"/>
      <c r="BE96" s="512" t="s">
        <v>10</v>
      </c>
      <c r="BF96" s="512">
        <f t="shared" si="13"/>
        <v>35000</v>
      </c>
      <c r="BG96" s="512">
        <v>35000</v>
      </c>
      <c r="BH96" s="512"/>
      <c r="BI96" s="512"/>
      <c r="BJ96" s="512">
        <f t="shared" si="14"/>
        <v>6.25</v>
      </c>
      <c r="BK96" s="512"/>
      <c r="BL96" s="512">
        <v>6.25</v>
      </c>
      <c r="BM96" s="512">
        <f t="shared" si="15"/>
        <v>2.41336206896552</v>
      </c>
      <c r="BN96" s="528">
        <v>10</v>
      </c>
      <c r="BO96" s="512"/>
      <c r="BP96" s="512"/>
      <c r="BQ96" s="512"/>
      <c r="BR96" s="512"/>
      <c r="BS96" s="512"/>
      <c r="BT96" s="558"/>
      <c r="BU96" s="558"/>
      <c r="BW96" s="415" t="str">
        <f>VLOOKUP(P96,'[1]2021年自治区专项债券项目财政部、发改委审核通过明细表'!$F:$F,1,FALSE)</f>
        <v>P20652301-0103</v>
      </c>
      <c r="BX96" s="415" t="str">
        <f>VLOOKUP(E96,'[1]2021年自治区专项债券项目财政部、发改委审核通过明细表'!$E:$E,1,FALSE)</f>
        <v>昌吉市三屯河水库除险加固工程</v>
      </c>
    </row>
    <row r="97" s="416" customFormat="1" ht="33" customHeight="1" spans="1:76">
      <c r="A97" s="458">
        <v>10</v>
      </c>
      <c r="B97" s="479" t="s">
        <v>807</v>
      </c>
      <c r="C97" s="478" t="s">
        <v>846</v>
      </c>
      <c r="D97" s="478">
        <v>652301</v>
      </c>
      <c r="E97" s="478" t="s">
        <v>873</v>
      </c>
      <c r="F97" s="456" t="s">
        <v>874</v>
      </c>
      <c r="G97" s="478" t="s">
        <v>875</v>
      </c>
      <c r="H97" s="467" t="s">
        <v>55</v>
      </c>
      <c r="I97" s="477" t="s">
        <v>241</v>
      </c>
      <c r="J97" s="456">
        <v>2020</v>
      </c>
      <c r="K97" s="456">
        <v>3</v>
      </c>
      <c r="L97" s="488">
        <v>44287</v>
      </c>
      <c r="M97" s="488">
        <v>45261</v>
      </c>
      <c r="N97" s="478" t="s">
        <v>875</v>
      </c>
      <c r="O97" s="478" t="s">
        <v>869</v>
      </c>
      <c r="P97" s="478" t="s">
        <v>876</v>
      </c>
      <c r="Q97" s="478" t="s">
        <v>877</v>
      </c>
      <c r="R97" s="512">
        <v>58000</v>
      </c>
      <c r="S97" s="456" t="s">
        <v>213</v>
      </c>
      <c r="T97" s="456" t="s">
        <v>213</v>
      </c>
      <c r="U97" s="456" t="s">
        <v>213</v>
      </c>
      <c r="V97" s="456" t="s">
        <v>213</v>
      </c>
      <c r="W97" s="456" t="s">
        <v>213</v>
      </c>
      <c r="X97" s="456" t="s">
        <v>213</v>
      </c>
      <c r="Y97" s="456" t="s">
        <v>213</v>
      </c>
      <c r="Z97" s="456" t="s">
        <v>213</v>
      </c>
      <c r="AA97" s="456" t="s">
        <v>213</v>
      </c>
      <c r="AB97" s="512"/>
      <c r="AC97" s="512"/>
      <c r="AD97" s="457" t="s">
        <v>213</v>
      </c>
      <c r="AE97" s="456" t="s">
        <v>213</v>
      </c>
      <c r="AF97" s="456" t="s">
        <v>878</v>
      </c>
      <c r="AG97" s="456" t="s">
        <v>423</v>
      </c>
      <c r="AH97" s="456" t="s">
        <v>214</v>
      </c>
      <c r="AI97" s="456" t="s">
        <v>214</v>
      </c>
      <c r="AJ97" s="456" t="s">
        <v>260</v>
      </c>
      <c r="AK97" s="512">
        <f t="shared" si="12"/>
        <v>58000</v>
      </c>
      <c r="AL97" s="512">
        <v>12000</v>
      </c>
      <c r="AM97" s="512">
        <v>46000</v>
      </c>
      <c r="AN97" s="512"/>
      <c r="AO97" s="512"/>
      <c r="AP97" s="512"/>
      <c r="AQ97" s="512"/>
      <c r="AR97" s="512"/>
      <c r="AS97" s="512"/>
      <c r="AT97" s="512"/>
      <c r="AU97" s="512"/>
      <c r="AV97" s="512"/>
      <c r="AW97" s="512">
        <v>12000</v>
      </c>
      <c r="AX97" s="512">
        <v>12000</v>
      </c>
      <c r="AY97" s="512"/>
      <c r="AZ97" s="512"/>
      <c r="BA97" s="512"/>
      <c r="BB97" s="512"/>
      <c r="BC97" s="512">
        <v>2000</v>
      </c>
      <c r="BD97" s="512"/>
      <c r="BE97" s="512" t="s">
        <v>10</v>
      </c>
      <c r="BF97" s="512">
        <f t="shared" si="13"/>
        <v>136900</v>
      </c>
      <c r="BG97" s="512">
        <v>136900</v>
      </c>
      <c r="BH97" s="512"/>
      <c r="BI97" s="512"/>
      <c r="BJ97" s="512">
        <f t="shared" si="14"/>
        <v>23</v>
      </c>
      <c r="BK97" s="512"/>
      <c r="BL97" s="512">
        <v>23</v>
      </c>
      <c r="BM97" s="512">
        <f t="shared" si="15"/>
        <v>2.05212893553223</v>
      </c>
      <c r="BN97" s="528">
        <v>10</v>
      </c>
      <c r="BO97" s="512"/>
      <c r="BP97" s="512"/>
      <c r="BQ97" s="512"/>
      <c r="BR97" s="512"/>
      <c r="BS97" s="512"/>
      <c r="BT97" s="558"/>
      <c r="BU97" s="558"/>
      <c r="BW97" s="415" t="str">
        <f>VLOOKUP(P97,'[1]2021年自治区专项债券项目财政部、发改委审核通过明细表'!$F:$F,1,FALSE)</f>
        <v>P21652301-0024</v>
      </c>
      <c r="BX97" s="415" t="str">
        <f>VLOOKUP(E97,'[1]2021年自治区专项债券项目财政部、发改委审核通过明细表'!$E:$E,1,FALSE)</f>
        <v>昌吉市葡萄酒庄基础设施建设项目</v>
      </c>
    </row>
    <row r="98" s="416" customFormat="1" ht="33" customHeight="1" spans="1:76">
      <c r="A98" s="458">
        <v>11</v>
      </c>
      <c r="B98" s="479" t="s">
        <v>807</v>
      </c>
      <c r="C98" s="478" t="s">
        <v>846</v>
      </c>
      <c r="D98" s="478">
        <v>652301</v>
      </c>
      <c r="E98" s="478" t="s">
        <v>879</v>
      </c>
      <c r="F98" s="456" t="s">
        <v>880</v>
      </c>
      <c r="G98" s="478" t="s">
        <v>881</v>
      </c>
      <c r="H98" s="467" t="s">
        <v>55</v>
      </c>
      <c r="I98" s="477" t="s">
        <v>209</v>
      </c>
      <c r="J98" s="456">
        <v>2019</v>
      </c>
      <c r="K98" s="456">
        <v>3</v>
      </c>
      <c r="L98" s="488">
        <v>43191</v>
      </c>
      <c r="M98" s="488">
        <v>44896</v>
      </c>
      <c r="N98" s="478" t="s">
        <v>881</v>
      </c>
      <c r="O98" s="478" t="s">
        <v>869</v>
      </c>
      <c r="P98" s="478" t="s">
        <v>882</v>
      </c>
      <c r="Q98" s="478" t="s">
        <v>883</v>
      </c>
      <c r="R98" s="512">
        <v>76815.5</v>
      </c>
      <c r="S98" s="456" t="s">
        <v>213</v>
      </c>
      <c r="T98" s="456" t="s">
        <v>213</v>
      </c>
      <c r="U98" s="456" t="s">
        <v>213</v>
      </c>
      <c r="V98" s="456" t="s">
        <v>213</v>
      </c>
      <c r="W98" s="456" t="s">
        <v>213</v>
      </c>
      <c r="X98" s="456" t="s">
        <v>213</v>
      </c>
      <c r="Y98" s="456" t="s">
        <v>213</v>
      </c>
      <c r="Z98" s="456" t="s">
        <v>213</v>
      </c>
      <c r="AA98" s="456" t="s">
        <v>213</v>
      </c>
      <c r="AB98" s="512"/>
      <c r="AC98" s="512"/>
      <c r="AD98" s="457" t="s">
        <v>213</v>
      </c>
      <c r="AE98" s="456" t="s">
        <v>213</v>
      </c>
      <c r="AF98" s="456" t="s">
        <v>884</v>
      </c>
      <c r="AG98" s="456" t="s">
        <v>423</v>
      </c>
      <c r="AH98" s="456" t="s">
        <v>214</v>
      </c>
      <c r="AI98" s="456" t="s">
        <v>214</v>
      </c>
      <c r="AJ98" s="456" t="s">
        <v>260</v>
      </c>
      <c r="AK98" s="512">
        <f t="shared" si="12"/>
        <v>76815.5</v>
      </c>
      <c r="AL98" s="512">
        <v>15815.5</v>
      </c>
      <c r="AM98" s="512">
        <v>61000</v>
      </c>
      <c r="AN98" s="512"/>
      <c r="AO98" s="512"/>
      <c r="AP98" s="512"/>
      <c r="AQ98" s="512">
        <v>41300</v>
      </c>
      <c r="AR98" s="512"/>
      <c r="AS98" s="512">
        <v>41300</v>
      </c>
      <c r="AT98" s="512"/>
      <c r="AU98" s="512"/>
      <c r="AV98" s="512"/>
      <c r="AW98" s="512">
        <v>19000</v>
      </c>
      <c r="AX98" s="512">
        <v>19000</v>
      </c>
      <c r="AY98" s="512"/>
      <c r="AZ98" s="512"/>
      <c r="BA98" s="512"/>
      <c r="BB98" s="512"/>
      <c r="BC98" s="512">
        <v>2000</v>
      </c>
      <c r="BD98" s="512"/>
      <c r="BE98" s="512" t="s">
        <v>10</v>
      </c>
      <c r="BF98" s="512">
        <f t="shared" si="13"/>
        <v>228000</v>
      </c>
      <c r="BG98" s="512">
        <v>228000</v>
      </c>
      <c r="BH98" s="512"/>
      <c r="BI98" s="512"/>
      <c r="BJ98" s="512">
        <f t="shared" si="14"/>
        <v>38.40775</v>
      </c>
      <c r="BK98" s="512"/>
      <c r="BL98" s="512">
        <v>38.40775</v>
      </c>
      <c r="BM98" s="512">
        <f t="shared" si="15"/>
        <v>2.57729329847371</v>
      </c>
      <c r="BN98" s="528">
        <v>10</v>
      </c>
      <c r="BO98" s="512"/>
      <c r="BP98" s="512"/>
      <c r="BQ98" s="512"/>
      <c r="BR98" s="512"/>
      <c r="BS98" s="512"/>
      <c r="BT98" s="558"/>
      <c r="BU98" s="558"/>
      <c r="BW98" s="415" t="str">
        <f>VLOOKUP(P98,'[1]2021年自治区专项债券项目财政部、发改委审核通过明细表'!$F:$F,1,FALSE)</f>
        <v>P19652301-0089</v>
      </c>
      <c r="BX98" s="415" t="str">
        <f>VLOOKUP(E98,'[1]2021年自治区专项债券项目财政部、发改委审核通过明细表'!$E:$E,1,FALSE)</f>
        <v>昌吉市综合产业园建设项目</v>
      </c>
    </row>
    <row r="99" s="416" customFormat="1" ht="33" customHeight="1" spans="1:76">
      <c r="A99" s="458">
        <v>12</v>
      </c>
      <c r="B99" s="479" t="s">
        <v>807</v>
      </c>
      <c r="C99" s="478" t="s">
        <v>846</v>
      </c>
      <c r="D99" s="478">
        <v>652301</v>
      </c>
      <c r="E99" s="478" t="s">
        <v>885</v>
      </c>
      <c r="F99" s="456" t="s">
        <v>886</v>
      </c>
      <c r="G99" s="478" t="s">
        <v>887</v>
      </c>
      <c r="H99" s="467" t="s">
        <v>43</v>
      </c>
      <c r="I99" s="477" t="s">
        <v>209</v>
      </c>
      <c r="J99" s="456">
        <v>2019</v>
      </c>
      <c r="K99" s="456">
        <v>3</v>
      </c>
      <c r="L99" s="488">
        <v>43556</v>
      </c>
      <c r="M99" s="488">
        <v>44531</v>
      </c>
      <c r="N99" s="478" t="s">
        <v>887</v>
      </c>
      <c r="O99" s="478" t="s">
        <v>869</v>
      </c>
      <c r="P99" s="478" t="s">
        <v>888</v>
      </c>
      <c r="Q99" s="478" t="s">
        <v>889</v>
      </c>
      <c r="R99" s="512">
        <v>22000</v>
      </c>
      <c r="S99" s="456" t="s">
        <v>213</v>
      </c>
      <c r="T99" s="456" t="s">
        <v>213</v>
      </c>
      <c r="U99" s="456" t="s">
        <v>213</v>
      </c>
      <c r="V99" s="456" t="s">
        <v>213</v>
      </c>
      <c r="W99" s="456" t="s">
        <v>213</v>
      </c>
      <c r="X99" s="456" t="s">
        <v>213</v>
      </c>
      <c r="Y99" s="456" t="s">
        <v>213</v>
      </c>
      <c r="Z99" s="456" t="s">
        <v>213</v>
      </c>
      <c r="AA99" s="456" t="s">
        <v>213</v>
      </c>
      <c r="AB99" s="512"/>
      <c r="AC99" s="512"/>
      <c r="AD99" s="457" t="s">
        <v>213</v>
      </c>
      <c r="AE99" s="456" t="s">
        <v>213</v>
      </c>
      <c r="AF99" s="456" t="s">
        <v>890</v>
      </c>
      <c r="AG99" s="456" t="s">
        <v>423</v>
      </c>
      <c r="AH99" s="456" t="s">
        <v>214</v>
      </c>
      <c r="AI99" s="456" t="s">
        <v>214</v>
      </c>
      <c r="AJ99" s="456" t="s">
        <v>260</v>
      </c>
      <c r="AK99" s="512">
        <f t="shared" si="12"/>
        <v>22000</v>
      </c>
      <c r="AL99" s="512">
        <v>5000</v>
      </c>
      <c r="AM99" s="512">
        <v>17000</v>
      </c>
      <c r="AN99" s="512"/>
      <c r="AO99" s="512"/>
      <c r="AP99" s="512"/>
      <c r="AQ99" s="512">
        <v>17000</v>
      </c>
      <c r="AR99" s="512"/>
      <c r="AS99" s="512">
        <v>17000</v>
      </c>
      <c r="AT99" s="512"/>
      <c r="AU99" s="512"/>
      <c r="AV99" s="512"/>
      <c r="AW99" s="512">
        <v>3000</v>
      </c>
      <c r="AX99" s="512">
        <v>3000</v>
      </c>
      <c r="AY99" s="512"/>
      <c r="AZ99" s="512"/>
      <c r="BA99" s="512"/>
      <c r="BB99" s="512"/>
      <c r="BC99" s="512">
        <v>2000</v>
      </c>
      <c r="BD99" s="512"/>
      <c r="BE99" s="512" t="s">
        <v>10</v>
      </c>
      <c r="BF99" s="512">
        <f t="shared" si="13"/>
        <v>57000</v>
      </c>
      <c r="BG99" s="512">
        <v>57000</v>
      </c>
      <c r="BH99" s="512"/>
      <c r="BI99" s="512"/>
      <c r="BJ99" s="512">
        <f t="shared" si="14"/>
        <v>11</v>
      </c>
      <c r="BK99" s="512"/>
      <c r="BL99" s="512">
        <v>11</v>
      </c>
      <c r="BM99" s="512">
        <f t="shared" si="15"/>
        <v>2.31192697768763</v>
      </c>
      <c r="BN99" s="528">
        <v>10</v>
      </c>
      <c r="BO99" s="512"/>
      <c r="BP99" s="512"/>
      <c r="BQ99" s="512"/>
      <c r="BR99" s="512"/>
      <c r="BS99" s="512"/>
      <c r="BT99" s="558"/>
      <c r="BU99" s="558"/>
      <c r="BW99" s="415" t="str">
        <f>VLOOKUP(P99,'[1]2021年自治区专项债券项目财政部、发改委审核通过明细表'!$F:$F,1,FALSE)</f>
        <v>P19652301-0070</v>
      </c>
      <c r="BX99" s="415" t="str">
        <f>VLOOKUP(E99,'[1]2021年自治区专项债券项目财政部、发改委审核通过明细表'!$E:$E,1,FALSE)</f>
        <v>昌吉市城南公墓建设项目</v>
      </c>
    </row>
    <row r="100" s="416" customFormat="1" ht="33" customHeight="1" spans="1:76">
      <c r="A100" s="458">
        <v>13</v>
      </c>
      <c r="B100" s="479" t="s">
        <v>807</v>
      </c>
      <c r="C100" s="478" t="s">
        <v>846</v>
      </c>
      <c r="D100" s="478">
        <v>652301</v>
      </c>
      <c r="E100" s="478" t="s">
        <v>891</v>
      </c>
      <c r="F100" s="456" t="s">
        <v>892</v>
      </c>
      <c r="G100" s="478" t="s">
        <v>887</v>
      </c>
      <c r="H100" s="467" t="s">
        <v>39</v>
      </c>
      <c r="I100" s="477" t="s">
        <v>241</v>
      </c>
      <c r="J100" s="456">
        <v>2020</v>
      </c>
      <c r="K100" s="456">
        <v>1</v>
      </c>
      <c r="L100" s="488">
        <v>43922</v>
      </c>
      <c r="M100" s="488">
        <v>44531</v>
      </c>
      <c r="N100" s="478" t="s">
        <v>887</v>
      </c>
      <c r="O100" s="478" t="s">
        <v>893</v>
      </c>
      <c r="P100" s="478" t="s">
        <v>894</v>
      </c>
      <c r="Q100" s="478" t="s">
        <v>895</v>
      </c>
      <c r="R100" s="512">
        <v>10000</v>
      </c>
      <c r="S100" s="456" t="s">
        <v>213</v>
      </c>
      <c r="T100" s="456" t="s">
        <v>213</v>
      </c>
      <c r="U100" s="456" t="s">
        <v>213</v>
      </c>
      <c r="V100" s="456" t="s">
        <v>213</v>
      </c>
      <c r="W100" s="456" t="s">
        <v>213</v>
      </c>
      <c r="X100" s="456" t="s">
        <v>213</v>
      </c>
      <c r="Y100" s="456" t="s">
        <v>213</v>
      </c>
      <c r="Z100" s="456" t="s">
        <v>213</v>
      </c>
      <c r="AA100" s="456" t="s">
        <v>213</v>
      </c>
      <c r="AB100" s="512"/>
      <c r="AC100" s="512"/>
      <c r="AD100" s="457" t="s">
        <v>213</v>
      </c>
      <c r="AE100" s="456" t="s">
        <v>213</v>
      </c>
      <c r="AF100" s="456" t="s">
        <v>896</v>
      </c>
      <c r="AG100" s="456" t="s">
        <v>423</v>
      </c>
      <c r="AH100" s="456" t="s">
        <v>214</v>
      </c>
      <c r="AI100" s="456" t="s">
        <v>214</v>
      </c>
      <c r="AJ100" s="456" t="s">
        <v>260</v>
      </c>
      <c r="AK100" s="512">
        <f t="shared" si="12"/>
        <v>10000</v>
      </c>
      <c r="AL100" s="512">
        <v>2000</v>
      </c>
      <c r="AM100" s="512">
        <v>8000</v>
      </c>
      <c r="AN100" s="512"/>
      <c r="AO100" s="512"/>
      <c r="AP100" s="512"/>
      <c r="AQ100" s="512"/>
      <c r="AR100" s="512"/>
      <c r="AS100" s="512"/>
      <c r="AT100" s="512"/>
      <c r="AU100" s="512"/>
      <c r="AV100" s="512"/>
      <c r="AW100" s="512">
        <v>8000</v>
      </c>
      <c r="AX100" s="512">
        <v>8000</v>
      </c>
      <c r="AY100" s="512"/>
      <c r="AZ100" s="512"/>
      <c r="BA100" s="512"/>
      <c r="BB100" s="512"/>
      <c r="BC100" s="512">
        <v>6000</v>
      </c>
      <c r="BD100" s="512"/>
      <c r="BE100" s="512" t="s">
        <v>10</v>
      </c>
      <c r="BF100" s="512">
        <f t="shared" si="13"/>
        <v>25600</v>
      </c>
      <c r="BG100" s="512">
        <v>25600</v>
      </c>
      <c r="BH100" s="512"/>
      <c r="BI100" s="512"/>
      <c r="BJ100" s="512">
        <f t="shared" si="14"/>
        <v>5</v>
      </c>
      <c r="BK100" s="512"/>
      <c r="BL100" s="512">
        <v>5</v>
      </c>
      <c r="BM100" s="512">
        <f t="shared" si="15"/>
        <v>1.68388157894737</v>
      </c>
      <c r="BN100" s="528">
        <v>20</v>
      </c>
      <c r="BO100" s="512"/>
      <c r="BP100" s="512"/>
      <c r="BQ100" s="512"/>
      <c r="BR100" s="512"/>
      <c r="BS100" s="512"/>
      <c r="BT100" s="558"/>
      <c r="BU100" s="558"/>
      <c r="BW100" s="415" t="str">
        <f>VLOOKUP(P100,'[1]2021年自治区专项债券项目财政部、发改委审核通过明细表'!$F:$F,1,FALSE)</f>
        <v>P20652301-0106</v>
      </c>
      <c r="BX100" s="415" t="str">
        <f>VLOOKUP(E100,'[1]2021年自治区专项债券项目财政部、发改委审核通过明细表'!$E:$E,1,FALSE)</f>
        <v>昌吉市失能老人养护院建设项目</v>
      </c>
    </row>
    <row r="101" s="416" customFormat="1" ht="33" customHeight="1" spans="1:76">
      <c r="A101" s="458">
        <v>14</v>
      </c>
      <c r="B101" s="479" t="s">
        <v>807</v>
      </c>
      <c r="C101" s="478" t="s">
        <v>846</v>
      </c>
      <c r="D101" s="478">
        <v>652301</v>
      </c>
      <c r="E101" s="586" t="s">
        <v>897</v>
      </c>
      <c r="F101" s="456" t="s">
        <v>898</v>
      </c>
      <c r="G101" s="478" t="s">
        <v>899</v>
      </c>
      <c r="H101" s="467" t="s">
        <v>47</v>
      </c>
      <c r="I101" s="477" t="s">
        <v>241</v>
      </c>
      <c r="J101" s="456">
        <v>2020</v>
      </c>
      <c r="K101" s="456">
        <v>3</v>
      </c>
      <c r="L101" s="488">
        <v>44287</v>
      </c>
      <c r="M101" s="488">
        <v>45261</v>
      </c>
      <c r="N101" s="478" t="s">
        <v>899</v>
      </c>
      <c r="O101" s="478" t="s">
        <v>869</v>
      </c>
      <c r="P101" s="595" t="s">
        <v>900</v>
      </c>
      <c r="Q101" s="478" t="s">
        <v>901</v>
      </c>
      <c r="R101" s="512">
        <v>54500</v>
      </c>
      <c r="S101" s="456" t="s">
        <v>213</v>
      </c>
      <c r="T101" s="456" t="s">
        <v>213</v>
      </c>
      <c r="U101" s="456" t="s">
        <v>213</v>
      </c>
      <c r="V101" s="456" t="s">
        <v>213</v>
      </c>
      <c r="W101" s="456" t="s">
        <v>213</v>
      </c>
      <c r="X101" s="456" t="s">
        <v>213</v>
      </c>
      <c r="Y101" s="456" t="s">
        <v>213</v>
      </c>
      <c r="Z101" s="456" t="s">
        <v>213</v>
      </c>
      <c r="AA101" s="456" t="s">
        <v>213</v>
      </c>
      <c r="AB101" s="512"/>
      <c r="AC101" s="512"/>
      <c r="AD101" s="457" t="s">
        <v>213</v>
      </c>
      <c r="AE101" s="456" t="s">
        <v>213</v>
      </c>
      <c r="AF101" s="456" t="s">
        <v>902</v>
      </c>
      <c r="AG101" s="456" t="s">
        <v>423</v>
      </c>
      <c r="AH101" s="456" t="s">
        <v>214</v>
      </c>
      <c r="AI101" s="456" t="s">
        <v>214</v>
      </c>
      <c r="AJ101" s="456" t="s">
        <v>260</v>
      </c>
      <c r="AK101" s="512">
        <f t="shared" si="12"/>
        <v>54500</v>
      </c>
      <c r="AL101" s="512">
        <v>11500</v>
      </c>
      <c r="AM101" s="512">
        <v>43000</v>
      </c>
      <c r="AN101" s="512"/>
      <c r="AO101" s="512"/>
      <c r="AP101" s="512"/>
      <c r="AQ101" s="512"/>
      <c r="AR101" s="512"/>
      <c r="AS101" s="512"/>
      <c r="AT101" s="512"/>
      <c r="AU101" s="512"/>
      <c r="AV101" s="512"/>
      <c r="AW101" s="512">
        <v>20000</v>
      </c>
      <c r="AX101" s="512">
        <v>20000</v>
      </c>
      <c r="AY101" s="512"/>
      <c r="AZ101" s="512"/>
      <c r="BA101" s="512"/>
      <c r="BB101" s="512"/>
      <c r="BC101" s="512">
        <v>4000</v>
      </c>
      <c r="BD101" s="512"/>
      <c r="BE101" s="512" t="s">
        <v>10</v>
      </c>
      <c r="BF101" s="512">
        <f t="shared" si="13"/>
        <v>160000</v>
      </c>
      <c r="BG101" s="512">
        <v>160000</v>
      </c>
      <c r="BH101" s="512"/>
      <c r="BI101" s="512"/>
      <c r="BJ101" s="512">
        <f t="shared" si="14"/>
        <v>27.25</v>
      </c>
      <c r="BK101" s="512"/>
      <c r="BL101" s="512">
        <v>27.25</v>
      </c>
      <c r="BM101" s="512">
        <f t="shared" si="15"/>
        <v>2.56572173215718</v>
      </c>
      <c r="BN101" s="528">
        <v>10</v>
      </c>
      <c r="BO101" s="512"/>
      <c r="BP101" s="512"/>
      <c r="BQ101" s="512"/>
      <c r="BR101" s="512"/>
      <c r="BS101" s="512"/>
      <c r="BT101" s="558"/>
      <c r="BU101" s="558"/>
      <c r="BV101" s="416" t="s">
        <v>903</v>
      </c>
      <c r="BW101" s="415" t="str">
        <f>VLOOKUP(P101,'[1]2021年自治区专项债券项目财政部、发改委审核通过明细表'!$F:$F,1,FALSE)</f>
        <v>P20652301-0140</v>
      </c>
      <c r="BX101" s="415" t="str">
        <f>VLOOKUP(E101,'[1]2021年自治区专项债券项目财政部、发改委审核通过明细表'!$E:$E,1,FALSE)</f>
        <v>昌吉市再生水资源循环利用建设项目</v>
      </c>
    </row>
    <row r="102" s="416" customFormat="1" ht="33" customHeight="1" spans="1:76">
      <c r="A102" s="458">
        <v>15</v>
      </c>
      <c r="B102" s="479" t="s">
        <v>807</v>
      </c>
      <c r="C102" s="478" t="s">
        <v>846</v>
      </c>
      <c r="D102" s="478">
        <v>652301</v>
      </c>
      <c r="E102" s="478" t="s">
        <v>904</v>
      </c>
      <c r="F102" s="456" t="s">
        <v>905</v>
      </c>
      <c r="G102" s="478" t="s">
        <v>867</v>
      </c>
      <c r="H102" s="467" t="s">
        <v>25</v>
      </c>
      <c r="I102" s="477" t="s">
        <v>209</v>
      </c>
      <c r="J102" s="456">
        <v>2020</v>
      </c>
      <c r="K102" s="456">
        <v>3</v>
      </c>
      <c r="L102" s="488">
        <v>43922</v>
      </c>
      <c r="M102" s="488">
        <v>44896</v>
      </c>
      <c r="N102" s="478" t="s">
        <v>867</v>
      </c>
      <c r="O102" s="478" t="s">
        <v>869</v>
      </c>
      <c r="P102" s="478" t="s">
        <v>906</v>
      </c>
      <c r="Q102" s="478" t="s">
        <v>907</v>
      </c>
      <c r="R102" s="512">
        <v>28185</v>
      </c>
      <c r="S102" s="456" t="s">
        <v>213</v>
      </c>
      <c r="T102" s="456" t="s">
        <v>213</v>
      </c>
      <c r="U102" s="456" t="s">
        <v>213</v>
      </c>
      <c r="V102" s="456" t="s">
        <v>213</v>
      </c>
      <c r="W102" s="456" t="s">
        <v>213</v>
      </c>
      <c r="X102" s="456" t="s">
        <v>213</v>
      </c>
      <c r="Y102" s="456" t="s">
        <v>213</v>
      </c>
      <c r="Z102" s="456" t="s">
        <v>213</v>
      </c>
      <c r="AA102" s="456" t="s">
        <v>213</v>
      </c>
      <c r="AB102" s="512"/>
      <c r="AC102" s="512"/>
      <c r="AD102" s="457" t="s">
        <v>213</v>
      </c>
      <c r="AE102" s="456" t="s">
        <v>213</v>
      </c>
      <c r="AF102" s="456" t="s">
        <v>908</v>
      </c>
      <c r="AG102" s="456" t="s">
        <v>423</v>
      </c>
      <c r="AH102" s="456" t="s">
        <v>214</v>
      </c>
      <c r="AI102" s="456" t="s">
        <v>214</v>
      </c>
      <c r="AJ102" s="456" t="s">
        <v>260</v>
      </c>
      <c r="AK102" s="512">
        <f t="shared" si="12"/>
        <v>28185</v>
      </c>
      <c r="AL102" s="512">
        <v>6185</v>
      </c>
      <c r="AM102" s="512">
        <v>22000</v>
      </c>
      <c r="AN102" s="512"/>
      <c r="AO102" s="512"/>
      <c r="AP102" s="512"/>
      <c r="AQ102" s="512">
        <v>2700</v>
      </c>
      <c r="AR102" s="512"/>
      <c r="AS102" s="512">
        <v>2700</v>
      </c>
      <c r="AT102" s="512"/>
      <c r="AU102" s="512"/>
      <c r="AV102" s="512"/>
      <c r="AW102" s="512">
        <v>15000</v>
      </c>
      <c r="AX102" s="512">
        <v>15000</v>
      </c>
      <c r="AY102" s="512"/>
      <c r="AZ102" s="512"/>
      <c r="BA102" s="512"/>
      <c r="BB102" s="512"/>
      <c r="BC102" s="512">
        <v>3000</v>
      </c>
      <c r="BD102" s="512"/>
      <c r="BE102" s="512" t="s">
        <v>10</v>
      </c>
      <c r="BF102" s="512">
        <f t="shared" si="13"/>
        <v>75000</v>
      </c>
      <c r="BG102" s="512">
        <v>75000</v>
      </c>
      <c r="BH102" s="512"/>
      <c r="BI102" s="512"/>
      <c r="BJ102" s="512">
        <f t="shared" si="14"/>
        <v>14.0925</v>
      </c>
      <c r="BK102" s="512"/>
      <c r="BL102" s="512">
        <v>14.0925</v>
      </c>
      <c r="BM102" s="512">
        <f t="shared" si="15"/>
        <v>2.35065540752351</v>
      </c>
      <c r="BN102" s="528">
        <v>10</v>
      </c>
      <c r="BO102" s="512"/>
      <c r="BP102" s="512"/>
      <c r="BQ102" s="512"/>
      <c r="BR102" s="512"/>
      <c r="BS102" s="512"/>
      <c r="BT102" s="558"/>
      <c r="BU102" s="558"/>
      <c r="BW102" s="415" t="str">
        <f>VLOOKUP(P102,'[1]2021年自治区专项债券项目财政部、发改委审核通过明细表'!$F:$F,1,FALSE)</f>
        <v>P20652301-0110</v>
      </c>
      <c r="BX102" s="415" t="str">
        <f>VLOOKUP(E102,'[1]2021年自治区专项债券项目财政部、发改委审核通过明细表'!$E:$E,1,FALSE)</f>
        <v>昌吉市努尔加水库引调水工程项目</v>
      </c>
    </row>
    <row r="103" s="416" customFormat="1" ht="33" customHeight="1" spans="1:76">
      <c r="A103" s="458">
        <v>16</v>
      </c>
      <c r="B103" s="479" t="s">
        <v>807</v>
      </c>
      <c r="C103" s="478" t="s">
        <v>846</v>
      </c>
      <c r="D103" s="478">
        <v>652301</v>
      </c>
      <c r="E103" s="478" t="s">
        <v>909</v>
      </c>
      <c r="F103" s="456" t="s">
        <v>910</v>
      </c>
      <c r="G103" s="478" t="s">
        <v>881</v>
      </c>
      <c r="H103" s="467" t="s">
        <v>55</v>
      </c>
      <c r="I103" s="477" t="s">
        <v>241</v>
      </c>
      <c r="J103" s="456">
        <v>2020</v>
      </c>
      <c r="K103" s="456">
        <v>3</v>
      </c>
      <c r="L103" s="488">
        <v>44287</v>
      </c>
      <c r="M103" s="488">
        <v>45261</v>
      </c>
      <c r="N103" s="478" t="s">
        <v>881</v>
      </c>
      <c r="O103" s="478" t="s">
        <v>869</v>
      </c>
      <c r="P103" s="478" t="s">
        <v>911</v>
      </c>
      <c r="Q103" s="478" t="s">
        <v>912</v>
      </c>
      <c r="R103" s="512">
        <v>50000</v>
      </c>
      <c r="S103" s="456" t="s">
        <v>213</v>
      </c>
      <c r="T103" s="456" t="s">
        <v>213</v>
      </c>
      <c r="U103" s="456" t="s">
        <v>213</v>
      </c>
      <c r="V103" s="456" t="s">
        <v>213</v>
      </c>
      <c r="W103" s="456" t="s">
        <v>213</v>
      </c>
      <c r="X103" s="456" t="s">
        <v>213</v>
      </c>
      <c r="Y103" s="456" t="s">
        <v>213</v>
      </c>
      <c r="Z103" s="456" t="s">
        <v>213</v>
      </c>
      <c r="AA103" s="456" t="s">
        <v>213</v>
      </c>
      <c r="AB103" s="512"/>
      <c r="AC103" s="512"/>
      <c r="AD103" s="457" t="s">
        <v>213</v>
      </c>
      <c r="AE103" s="456" t="s">
        <v>213</v>
      </c>
      <c r="AF103" s="456" t="s">
        <v>913</v>
      </c>
      <c r="AG103" s="456" t="s">
        <v>423</v>
      </c>
      <c r="AH103" s="456" t="s">
        <v>214</v>
      </c>
      <c r="AI103" s="456" t="s">
        <v>214</v>
      </c>
      <c r="AJ103" s="456" t="s">
        <v>260</v>
      </c>
      <c r="AK103" s="512">
        <f t="shared" si="12"/>
        <v>50000</v>
      </c>
      <c r="AL103" s="512">
        <v>10000</v>
      </c>
      <c r="AM103" s="512">
        <v>40000</v>
      </c>
      <c r="AN103" s="512"/>
      <c r="AO103" s="512"/>
      <c r="AP103" s="512"/>
      <c r="AQ103" s="512"/>
      <c r="AR103" s="512"/>
      <c r="AS103" s="512"/>
      <c r="AT103" s="512"/>
      <c r="AU103" s="512"/>
      <c r="AV103" s="512"/>
      <c r="AW103" s="512">
        <v>40000</v>
      </c>
      <c r="AX103" s="512">
        <v>40000</v>
      </c>
      <c r="AY103" s="512"/>
      <c r="AZ103" s="512"/>
      <c r="BA103" s="512"/>
      <c r="BB103" s="512"/>
      <c r="BC103" s="512">
        <v>2000</v>
      </c>
      <c r="BD103" s="512"/>
      <c r="BE103" s="512" t="s">
        <v>10</v>
      </c>
      <c r="BF103" s="512">
        <f t="shared" si="13"/>
        <v>200000</v>
      </c>
      <c r="BG103" s="512">
        <v>200000</v>
      </c>
      <c r="BH103" s="512"/>
      <c r="BI103" s="512"/>
      <c r="BJ103" s="512">
        <f t="shared" si="14"/>
        <v>25</v>
      </c>
      <c r="BK103" s="512"/>
      <c r="BL103" s="512">
        <v>25</v>
      </c>
      <c r="BM103" s="512">
        <f t="shared" si="15"/>
        <v>3.44784482758621</v>
      </c>
      <c r="BN103" s="528">
        <v>10</v>
      </c>
      <c r="BO103" s="512"/>
      <c r="BP103" s="512"/>
      <c r="BQ103" s="512"/>
      <c r="BR103" s="512"/>
      <c r="BS103" s="512"/>
      <c r="BT103" s="558"/>
      <c r="BU103" s="558"/>
      <c r="BW103" s="415" t="str">
        <f>VLOOKUP(P103,'[1]2021年自治区专项债券项目财政部、发改委审核通过明细表'!$F:$F,1,FALSE)</f>
        <v>P20652301-0111</v>
      </c>
      <c r="BX103" s="415" t="str">
        <f>VLOOKUP(E103,'[1]2021年自治区专项债券项目财政部、发改委审核通过明细表'!$E:$E,1,FALSE)</f>
        <v>昌吉市亚欧国际物流园区基础设建设项目</v>
      </c>
    </row>
    <row r="104" s="416" customFormat="1" ht="33" customHeight="1" spans="1:76">
      <c r="A104" s="458">
        <v>17</v>
      </c>
      <c r="B104" s="479" t="s">
        <v>807</v>
      </c>
      <c r="C104" s="478" t="s">
        <v>846</v>
      </c>
      <c r="D104" s="478">
        <v>652301</v>
      </c>
      <c r="E104" s="478" t="s">
        <v>914</v>
      </c>
      <c r="F104" s="456" t="s">
        <v>915</v>
      </c>
      <c r="G104" s="478" t="s">
        <v>881</v>
      </c>
      <c r="H104" s="467" t="s">
        <v>21</v>
      </c>
      <c r="I104" s="477" t="s">
        <v>241</v>
      </c>
      <c r="J104" s="456">
        <v>2020</v>
      </c>
      <c r="K104" s="456">
        <v>2</v>
      </c>
      <c r="L104" s="488">
        <v>43922</v>
      </c>
      <c r="M104" s="488">
        <v>44531</v>
      </c>
      <c r="N104" s="478" t="s">
        <v>881</v>
      </c>
      <c r="O104" s="478" t="s">
        <v>869</v>
      </c>
      <c r="P104" s="478" t="s">
        <v>916</v>
      </c>
      <c r="Q104" s="478" t="s">
        <v>917</v>
      </c>
      <c r="R104" s="512">
        <v>20000</v>
      </c>
      <c r="S104" s="456" t="s">
        <v>213</v>
      </c>
      <c r="T104" s="456" t="s">
        <v>213</v>
      </c>
      <c r="U104" s="456" t="s">
        <v>213</v>
      </c>
      <c r="V104" s="456" t="s">
        <v>213</v>
      </c>
      <c r="W104" s="456" t="s">
        <v>213</v>
      </c>
      <c r="X104" s="456" t="s">
        <v>213</v>
      </c>
      <c r="Y104" s="456" t="s">
        <v>213</v>
      </c>
      <c r="Z104" s="456" t="s">
        <v>213</v>
      </c>
      <c r="AA104" s="456" t="s">
        <v>213</v>
      </c>
      <c r="AB104" s="512"/>
      <c r="AC104" s="512"/>
      <c r="AD104" s="457" t="s">
        <v>213</v>
      </c>
      <c r="AE104" s="456" t="s">
        <v>213</v>
      </c>
      <c r="AF104" s="456" t="s">
        <v>918</v>
      </c>
      <c r="AG104" s="456" t="s">
        <v>423</v>
      </c>
      <c r="AH104" s="456" t="s">
        <v>214</v>
      </c>
      <c r="AI104" s="456" t="s">
        <v>214</v>
      </c>
      <c r="AJ104" s="456" t="s">
        <v>260</v>
      </c>
      <c r="AK104" s="512">
        <f t="shared" si="12"/>
        <v>20000</v>
      </c>
      <c r="AL104" s="512">
        <v>4000</v>
      </c>
      <c r="AM104" s="512">
        <v>16000</v>
      </c>
      <c r="AN104" s="512"/>
      <c r="AO104" s="512"/>
      <c r="AP104" s="512"/>
      <c r="AQ104" s="512"/>
      <c r="AR104" s="512"/>
      <c r="AS104" s="512"/>
      <c r="AT104" s="512"/>
      <c r="AU104" s="512"/>
      <c r="AV104" s="512"/>
      <c r="AW104" s="512">
        <v>16000</v>
      </c>
      <c r="AX104" s="512">
        <v>16000</v>
      </c>
      <c r="AY104" s="512"/>
      <c r="AZ104" s="512"/>
      <c r="BA104" s="512"/>
      <c r="BB104" s="512"/>
      <c r="BC104" s="512">
        <v>3000</v>
      </c>
      <c r="BD104" s="512"/>
      <c r="BE104" s="512" t="s">
        <v>10</v>
      </c>
      <c r="BF104" s="512">
        <f t="shared" si="13"/>
        <v>56000</v>
      </c>
      <c r="BG104" s="512">
        <v>56000</v>
      </c>
      <c r="BH104" s="512"/>
      <c r="BI104" s="512"/>
      <c r="BJ104" s="512">
        <f t="shared" si="14"/>
        <v>10</v>
      </c>
      <c r="BK104" s="512"/>
      <c r="BL104" s="512">
        <v>10</v>
      </c>
      <c r="BM104" s="512">
        <f t="shared" si="15"/>
        <v>2.41336206896552</v>
      </c>
      <c r="BN104" s="528">
        <v>10</v>
      </c>
      <c r="BO104" s="512"/>
      <c r="BP104" s="512"/>
      <c r="BQ104" s="512"/>
      <c r="BR104" s="512"/>
      <c r="BS104" s="512"/>
      <c r="BT104" s="558"/>
      <c r="BU104" s="558"/>
      <c r="BW104" s="415" t="str">
        <f>VLOOKUP(P104,'[1]2021年自治区专项债券项目财政部、发改委审核通过明细表'!$F:$F,1,FALSE)</f>
        <v>P20652301-0113</v>
      </c>
      <c r="BX104" s="415" t="str">
        <f>VLOOKUP(E104,'[1]2021年自治区专项债券项目财政部、发改委审核通过明细表'!$E:$E,1,FALSE)</f>
        <v>昌吉市传输线路改造建设项目</v>
      </c>
    </row>
    <row r="105" s="416" customFormat="1" ht="33" customHeight="1" spans="1:76">
      <c r="A105" s="458">
        <v>18</v>
      </c>
      <c r="B105" s="479" t="s">
        <v>807</v>
      </c>
      <c r="C105" s="478" t="s">
        <v>846</v>
      </c>
      <c r="D105" s="478">
        <v>652301</v>
      </c>
      <c r="E105" s="478" t="s">
        <v>919</v>
      </c>
      <c r="F105" s="456" t="s">
        <v>920</v>
      </c>
      <c r="G105" s="478" t="s">
        <v>881</v>
      </c>
      <c r="H105" s="467" t="s">
        <v>29</v>
      </c>
      <c r="I105" s="477" t="s">
        <v>209</v>
      </c>
      <c r="J105" s="456">
        <v>2019</v>
      </c>
      <c r="K105" s="456">
        <v>3</v>
      </c>
      <c r="L105" s="488">
        <v>43556</v>
      </c>
      <c r="M105" s="488">
        <v>44896</v>
      </c>
      <c r="N105" s="478" t="s">
        <v>881</v>
      </c>
      <c r="O105" s="478" t="s">
        <v>869</v>
      </c>
      <c r="P105" s="478" t="s">
        <v>921</v>
      </c>
      <c r="Q105" s="478" t="s">
        <v>922</v>
      </c>
      <c r="R105" s="512">
        <v>32550.94</v>
      </c>
      <c r="S105" s="456" t="s">
        <v>213</v>
      </c>
      <c r="T105" s="456" t="s">
        <v>213</v>
      </c>
      <c r="U105" s="456" t="s">
        <v>213</v>
      </c>
      <c r="V105" s="456" t="s">
        <v>213</v>
      </c>
      <c r="W105" s="456" t="s">
        <v>213</v>
      </c>
      <c r="X105" s="456" t="s">
        <v>213</v>
      </c>
      <c r="Y105" s="456" t="s">
        <v>213</v>
      </c>
      <c r="Z105" s="456" t="s">
        <v>213</v>
      </c>
      <c r="AA105" s="456" t="s">
        <v>213</v>
      </c>
      <c r="AB105" s="512"/>
      <c r="AC105" s="512"/>
      <c r="AD105" s="457" t="s">
        <v>213</v>
      </c>
      <c r="AE105" s="456" t="s">
        <v>213</v>
      </c>
      <c r="AF105" s="456" t="s">
        <v>923</v>
      </c>
      <c r="AG105" s="456" t="s">
        <v>423</v>
      </c>
      <c r="AH105" s="456" t="s">
        <v>214</v>
      </c>
      <c r="AI105" s="456" t="s">
        <v>214</v>
      </c>
      <c r="AJ105" s="456" t="s">
        <v>260</v>
      </c>
      <c r="AK105" s="512">
        <f t="shared" si="12"/>
        <v>32550.94</v>
      </c>
      <c r="AL105" s="512">
        <v>6550.94</v>
      </c>
      <c r="AM105" s="512">
        <v>26000</v>
      </c>
      <c r="AN105" s="512"/>
      <c r="AO105" s="512"/>
      <c r="AP105" s="512"/>
      <c r="AQ105" s="512">
        <v>21000</v>
      </c>
      <c r="AR105" s="512"/>
      <c r="AS105" s="512">
        <v>21000</v>
      </c>
      <c r="AT105" s="512"/>
      <c r="AU105" s="512"/>
      <c r="AV105" s="512"/>
      <c r="AW105" s="512">
        <v>3000</v>
      </c>
      <c r="AX105" s="512">
        <v>3000</v>
      </c>
      <c r="AY105" s="512"/>
      <c r="AZ105" s="512"/>
      <c r="BA105" s="512"/>
      <c r="BB105" s="512"/>
      <c r="BC105" s="512">
        <v>1000</v>
      </c>
      <c r="BD105" s="512"/>
      <c r="BE105" s="512" t="s">
        <v>10</v>
      </c>
      <c r="BF105" s="512">
        <f t="shared" si="13"/>
        <v>91000</v>
      </c>
      <c r="BG105" s="512">
        <v>91000</v>
      </c>
      <c r="BH105" s="512"/>
      <c r="BI105" s="512"/>
      <c r="BJ105" s="512">
        <f t="shared" si="14"/>
        <v>16.27547</v>
      </c>
      <c r="BK105" s="512"/>
      <c r="BL105" s="512">
        <v>16.27547</v>
      </c>
      <c r="BM105" s="512">
        <f t="shared" si="15"/>
        <v>2.4133613933687</v>
      </c>
      <c r="BN105" s="528">
        <v>10</v>
      </c>
      <c r="BO105" s="512"/>
      <c r="BP105" s="512"/>
      <c r="BQ105" s="512"/>
      <c r="BR105" s="512"/>
      <c r="BS105" s="512"/>
      <c r="BT105" s="558"/>
      <c r="BU105" s="558"/>
      <c r="BW105" s="415" t="str">
        <f>VLOOKUP(P105,'[1]2021年自治区专项债券项目财政部、发改委审核通过明细表'!$F:$F,1,FALSE)</f>
        <v>P19652301-0073</v>
      </c>
      <c r="BX105" s="415" t="str">
        <f>VLOOKUP(E105,'[1]2021年自治区专项债券项目财政部、发改委审核通过明细表'!$E:$E,1,FALSE)</f>
        <v>昌吉市城北污水处理厂和污泥无害化处理再利用建设项目</v>
      </c>
    </row>
    <row r="106" s="416" customFormat="1" ht="33" customHeight="1" spans="1:76">
      <c r="A106" s="458">
        <v>19</v>
      </c>
      <c r="B106" s="479" t="s">
        <v>807</v>
      </c>
      <c r="C106" s="478" t="s">
        <v>846</v>
      </c>
      <c r="D106" s="478">
        <v>652301</v>
      </c>
      <c r="E106" s="478" t="s">
        <v>924</v>
      </c>
      <c r="F106" s="456" t="s">
        <v>925</v>
      </c>
      <c r="G106" s="478" t="s">
        <v>867</v>
      </c>
      <c r="H106" s="467" t="s">
        <v>25</v>
      </c>
      <c r="I106" s="477" t="s">
        <v>241</v>
      </c>
      <c r="J106" s="456">
        <v>2020</v>
      </c>
      <c r="K106" s="456">
        <v>1</v>
      </c>
      <c r="L106" s="488">
        <v>43922</v>
      </c>
      <c r="M106" s="488">
        <v>44531</v>
      </c>
      <c r="N106" s="478" t="s">
        <v>868</v>
      </c>
      <c r="O106" s="478" t="s">
        <v>869</v>
      </c>
      <c r="P106" s="478" t="s">
        <v>926</v>
      </c>
      <c r="Q106" s="478" t="s">
        <v>927</v>
      </c>
      <c r="R106" s="512">
        <v>26017</v>
      </c>
      <c r="S106" s="456" t="s">
        <v>213</v>
      </c>
      <c r="T106" s="456" t="s">
        <v>213</v>
      </c>
      <c r="U106" s="456" t="s">
        <v>213</v>
      </c>
      <c r="V106" s="456" t="s">
        <v>213</v>
      </c>
      <c r="W106" s="456" t="s">
        <v>213</v>
      </c>
      <c r="X106" s="456" t="s">
        <v>213</v>
      </c>
      <c r="Y106" s="456" t="s">
        <v>213</v>
      </c>
      <c r="Z106" s="456" t="s">
        <v>213</v>
      </c>
      <c r="AA106" s="456" t="s">
        <v>213</v>
      </c>
      <c r="AB106" s="512"/>
      <c r="AC106" s="512"/>
      <c r="AD106" s="457" t="s">
        <v>213</v>
      </c>
      <c r="AE106" s="456" t="s">
        <v>213</v>
      </c>
      <c r="AF106" s="456" t="s">
        <v>928</v>
      </c>
      <c r="AG106" s="456" t="s">
        <v>423</v>
      </c>
      <c r="AH106" s="456" t="s">
        <v>214</v>
      </c>
      <c r="AI106" s="456" t="s">
        <v>214</v>
      </c>
      <c r="AJ106" s="456" t="s">
        <v>260</v>
      </c>
      <c r="AK106" s="512">
        <f t="shared" si="12"/>
        <v>26017</v>
      </c>
      <c r="AL106" s="512">
        <v>6017</v>
      </c>
      <c r="AM106" s="512">
        <v>20000</v>
      </c>
      <c r="AN106" s="512"/>
      <c r="AO106" s="512"/>
      <c r="AP106" s="512"/>
      <c r="AQ106" s="512"/>
      <c r="AR106" s="512"/>
      <c r="AS106" s="512"/>
      <c r="AT106" s="512"/>
      <c r="AU106" s="512"/>
      <c r="AV106" s="512"/>
      <c r="AW106" s="512">
        <v>21000</v>
      </c>
      <c r="AX106" s="512">
        <v>21000</v>
      </c>
      <c r="AY106" s="512"/>
      <c r="AZ106" s="512"/>
      <c r="BA106" s="512"/>
      <c r="BB106" s="512"/>
      <c r="BC106" s="512">
        <v>1000</v>
      </c>
      <c r="BD106" s="512"/>
      <c r="BE106" s="512" t="s">
        <v>10</v>
      </c>
      <c r="BF106" s="512">
        <f t="shared" si="13"/>
        <v>70000</v>
      </c>
      <c r="BG106" s="512">
        <v>70000</v>
      </c>
      <c r="BH106" s="512"/>
      <c r="BI106" s="512"/>
      <c r="BJ106" s="512">
        <f t="shared" si="14"/>
        <v>13.0085</v>
      </c>
      <c r="BK106" s="512"/>
      <c r="BL106" s="512">
        <v>13.0085</v>
      </c>
      <c r="BM106" s="512">
        <f t="shared" si="15"/>
        <v>2.41334453448276</v>
      </c>
      <c r="BN106" s="528">
        <v>10</v>
      </c>
      <c r="BO106" s="512"/>
      <c r="BP106" s="512"/>
      <c r="BQ106" s="512"/>
      <c r="BR106" s="512"/>
      <c r="BS106" s="512"/>
      <c r="BT106" s="558"/>
      <c r="BU106" s="558"/>
      <c r="BW106" s="415" t="str">
        <f>VLOOKUP(P106,'[1]2021年自治区专项债券项目财政部、发改委审核通过明细表'!$F:$F,1,FALSE)</f>
        <v>P20652301-0117</v>
      </c>
      <c r="BX106" s="415" t="str">
        <f>VLOOKUP(E106,'[1]2021年自治区专项债券项目财政部、发改委审核通过明细表'!$E:$E,1,FALSE)</f>
        <v>昌吉市阿什里乡灌区综合供水工程</v>
      </c>
    </row>
    <row r="107" s="416" customFormat="1" ht="33" customHeight="1" spans="1:76">
      <c r="A107" s="458">
        <v>20</v>
      </c>
      <c r="B107" s="479" t="s">
        <v>807</v>
      </c>
      <c r="C107" s="478" t="s">
        <v>846</v>
      </c>
      <c r="D107" s="478">
        <v>652301</v>
      </c>
      <c r="E107" s="586" t="s">
        <v>929</v>
      </c>
      <c r="F107" s="456" t="s">
        <v>930</v>
      </c>
      <c r="G107" s="478" t="s">
        <v>881</v>
      </c>
      <c r="H107" s="467" t="s">
        <v>29</v>
      </c>
      <c r="I107" s="477" t="s">
        <v>209</v>
      </c>
      <c r="J107" s="456">
        <v>2019</v>
      </c>
      <c r="K107" s="456">
        <v>3</v>
      </c>
      <c r="L107" s="488">
        <v>43556</v>
      </c>
      <c r="M107" s="488">
        <v>44896</v>
      </c>
      <c r="N107" s="478" t="s">
        <v>881</v>
      </c>
      <c r="O107" s="478" t="s">
        <v>869</v>
      </c>
      <c r="P107" s="595" t="s">
        <v>931</v>
      </c>
      <c r="Q107" s="478" t="s">
        <v>932</v>
      </c>
      <c r="R107" s="512">
        <v>27126.6</v>
      </c>
      <c r="S107" s="456" t="s">
        <v>213</v>
      </c>
      <c r="T107" s="456" t="s">
        <v>213</v>
      </c>
      <c r="U107" s="456" t="s">
        <v>213</v>
      </c>
      <c r="V107" s="456" t="s">
        <v>213</v>
      </c>
      <c r="W107" s="456" t="s">
        <v>213</v>
      </c>
      <c r="X107" s="456" t="s">
        <v>213</v>
      </c>
      <c r="Y107" s="456" t="s">
        <v>213</v>
      </c>
      <c r="Z107" s="456" t="s">
        <v>213</v>
      </c>
      <c r="AA107" s="456" t="s">
        <v>213</v>
      </c>
      <c r="AB107" s="512"/>
      <c r="AC107" s="512"/>
      <c r="AD107" s="457" t="s">
        <v>213</v>
      </c>
      <c r="AE107" s="456" t="s">
        <v>213</v>
      </c>
      <c r="AF107" s="456" t="s">
        <v>933</v>
      </c>
      <c r="AG107" s="456" t="s">
        <v>423</v>
      </c>
      <c r="AH107" s="456" t="s">
        <v>214</v>
      </c>
      <c r="AI107" s="456" t="s">
        <v>214</v>
      </c>
      <c r="AJ107" s="456" t="s">
        <v>260</v>
      </c>
      <c r="AK107" s="512">
        <f t="shared" si="12"/>
        <v>27126.6</v>
      </c>
      <c r="AL107" s="512">
        <v>5126.6</v>
      </c>
      <c r="AM107" s="512">
        <v>22000</v>
      </c>
      <c r="AN107" s="512"/>
      <c r="AO107" s="512"/>
      <c r="AP107" s="512"/>
      <c r="AQ107" s="512">
        <v>10400</v>
      </c>
      <c r="AR107" s="512"/>
      <c r="AS107" s="512">
        <v>10400</v>
      </c>
      <c r="AT107" s="512"/>
      <c r="AU107" s="512"/>
      <c r="AV107" s="512"/>
      <c r="AW107" s="512">
        <v>3000</v>
      </c>
      <c r="AX107" s="512">
        <v>3000</v>
      </c>
      <c r="AY107" s="512"/>
      <c r="AZ107" s="512"/>
      <c r="BA107" s="512"/>
      <c r="BB107" s="512"/>
      <c r="BC107" s="512">
        <v>2000</v>
      </c>
      <c r="BD107" s="512"/>
      <c r="BE107" s="512" t="s">
        <v>10</v>
      </c>
      <c r="BF107" s="512">
        <f t="shared" si="13"/>
        <v>77000</v>
      </c>
      <c r="BG107" s="512">
        <v>77000</v>
      </c>
      <c r="BH107" s="512"/>
      <c r="BI107" s="512"/>
      <c r="BJ107" s="512">
        <f t="shared" si="14"/>
        <v>13.5633</v>
      </c>
      <c r="BK107" s="512"/>
      <c r="BL107" s="512">
        <v>13.5633</v>
      </c>
      <c r="BM107" s="512">
        <f t="shared" si="15"/>
        <v>2.41336792163009</v>
      </c>
      <c r="BN107" s="528">
        <v>10</v>
      </c>
      <c r="BO107" s="512"/>
      <c r="BP107" s="512"/>
      <c r="BQ107" s="512"/>
      <c r="BR107" s="512"/>
      <c r="BS107" s="512"/>
      <c r="BT107" s="558"/>
      <c r="BU107" s="558"/>
      <c r="BV107" s="416" t="s">
        <v>903</v>
      </c>
      <c r="BW107" s="415" t="str">
        <f>VLOOKUP(P107,'[1]2021年自治区专项债券项目财政部、发改委审核通过明细表'!$F:$F,1,FALSE)</f>
        <v>P19652301-0033</v>
      </c>
      <c r="BX107" s="415" t="str">
        <f>VLOOKUP(E107,'[1]2021年自治区专项债券项目财政部、发改委审核通过明细表'!$E:$E,1,FALSE)</f>
        <v>昌吉市城北污水处理厂退水管线及蓄水池建设项目</v>
      </c>
    </row>
    <row r="108" s="416" customFormat="1" ht="33" customHeight="1" spans="1:76">
      <c r="A108" s="458">
        <v>21</v>
      </c>
      <c r="B108" s="479" t="s">
        <v>807</v>
      </c>
      <c r="C108" s="478" t="s">
        <v>846</v>
      </c>
      <c r="D108" s="478">
        <v>652301</v>
      </c>
      <c r="E108" s="478" t="s">
        <v>934</v>
      </c>
      <c r="F108" s="456" t="s">
        <v>935</v>
      </c>
      <c r="G108" s="478" t="s">
        <v>881</v>
      </c>
      <c r="H108" s="467" t="s">
        <v>15</v>
      </c>
      <c r="I108" s="477" t="s">
        <v>209</v>
      </c>
      <c r="J108" s="456">
        <v>2019</v>
      </c>
      <c r="K108" s="456">
        <v>3</v>
      </c>
      <c r="L108" s="488">
        <v>43922</v>
      </c>
      <c r="M108" s="488">
        <v>44896</v>
      </c>
      <c r="N108" s="478" t="s">
        <v>881</v>
      </c>
      <c r="O108" s="478" t="s">
        <v>869</v>
      </c>
      <c r="P108" s="478" t="s">
        <v>936</v>
      </c>
      <c r="Q108" s="478" t="s">
        <v>937</v>
      </c>
      <c r="R108" s="512">
        <v>8800</v>
      </c>
      <c r="S108" s="456" t="s">
        <v>213</v>
      </c>
      <c r="T108" s="456" t="s">
        <v>213</v>
      </c>
      <c r="U108" s="456" t="s">
        <v>213</v>
      </c>
      <c r="V108" s="456" t="s">
        <v>213</v>
      </c>
      <c r="W108" s="456" t="s">
        <v>213</v>
      </c>
      <c r="X108" s="456" t="s">
        <v>213</v>
      </c>
      <c r="Y108" s="456" t="s">
        <v>213</v>
      </c>
      <c r="Z108" s="456" t="s">
        <v>213</v>
      </c>
      <c r="AA108" s="456" t="s">
        <v>213</v>
      </c>
      <c r="AB108" s="512"/>
      <c r="AC108" s="512"/>
      <c r="AD108" s="457" t="s">
        <v>213</v>
      </c>
      <c r="AE108" s="456" t="s">
        <v>213</v>
      </c>
      <c r="AF108" s="456" t="s">
        <v>938</v>
      </c>
      <c r="AG108" s="456" t="s">
        <v>423</v>
      </c>
      <c r="AH108" s="456" t="s">
        <v>214</v>
      </c>
      <c r="AI108" s="456" t="s">
        <v>214</v>
      </c>
      <c r="AJ108" s="456" t="s">
        <v>260</v>
      </c>
      <c r="AK108" s="512">
        <f t="shared" si="12"/>
        <v>8800</v>
      </c>
      <c r="AL108" s="512">
        <v>1800</v>
      </c>
      <c r="AM108" s="512">
        <v>7000</v>
      </c>
      <c r="AN108" s="512"/>
      <c r="AO108" s="512"/>
      <c r="AP108" s="512"/>
      <c r="AQ108" s="512">
        <v>5000</v>
      </c>
      <c r="AR108" s="512"/>
      <c r="AS108" s="512">
        <v>5000</v>
      </c>
      <c r="AT108" s="512"/>
      <c r="AU108" s="512"/>
      <c r="AV108" s="512"/>
      <c r="AW108" s="512">
        <v>1000</v>
      </c>
      <c r="AX108" s="512">
        <v>1000</v>
      </c>
      <c r="AY108" s="512"/>
      <c r="AZ108" s="512"/>
      <c r="BA108" s="512"/>
      <c r="BB108" s="512"/>
      <c r="BC108" s="512">
        <v>2000</v>
      </c>
      <c r="BD108" s="512"/>
      <c r="BE108" s="512" t="s">
        <v>10</v>
      </c>
      <c r="BF108" s="512">
        <f t="shared" si="13"/>
        <v>24500</v>
      </c>
      <c r="BG108" s="512">
        <v>24500</v>
      </c>
      <c r="BH108" s="512"/>
      <c r="BI108" s="512"/>
      <c r="BJ108" s="512">
        <f t="shared" si="14"/>
        <v>4.4</v>
      </c>
      <c r="BK108" s="512"/>
      <c r="BL108" s="512">
        <v>4.4</v>
      </c>
      <c r="BM108" s="512">
        <f t="shared" si="15"/>
        <v>2.41335960591133</v>
      </c>
      <c r="BN108" s="528">
        <v>10</v>
      </c>
      <c r="BO108" s="512"/>
      <c r="BP108" s="512"/>
      <c r="BQ108" s="512"/>
      <c r="BR108" s="512"/>
      <c r="BS108" s="512"/>
      <c r="BT108" s="558"/>
      <c r="BU108" s="558"/>
      <c r="BW108" s="415" t="str">
        <f>VLOOKUP(P108,'[1]2021年自治区专项债券项目财政部、发改委审核通过明细表'!$F:$F,1,FALSE)</f>
        <v>P19652301-0046</v>
      </c>
      <c r="BX108" s="415" t="str">
        <f>VLOOKUP(E108,'[1]2021年自治区专项债券项目财政部、发改委审核通过明细表'!$E:$E,1,FALSE)</f>
        <v>昌吉市生态环保车辆停车场</v>
      </c>
    </row>
    <row r="109" s="416" customFormat="1" ht="33" customHeight="1" spans="1:76">
      <c r="A109" s="458">
        <v>22</v>
      </c>
      <c r="B109" s="479" t="s">
        <v>807</v>
      </c>
      <c r="C109" s="478" t="s">
        <v>846</v>
      </c>
      <c r="D109" s="478">
        <v>652301</v>
      </c>
      <c r="E109" s="478" t="s">
        <v>939</v>
      </c>
      <c r="F109" s="456" t="s">
        <v>940</v>
      </c>
      <c r="G109" s="478" t="s">
        <v>881</v>
      </c>
      <c r="H109" s="467" t="s">
        <v>29</v>
      </c>
      <c r="I109" s="477" t="s">
        <v>209</v>
      </c>
      <c r="J109" s="456">
        <v>2020</v>
      </c>
      <c r="K109" s="456">
        <v>3</v>
      </c>
      <c r="L109" s="488">
        <v>43922</v>
      </c>
      <c r="M109" s="488">
        <v>44896</v>
      </c>
      <c r="N109" s="478" t="s">
        <v>881</v>
      </c>
      <c r="O109" s="478" t="s">
        <v>869</v>
      </c>
      <c r="P109" s="478" t="s">
        <v>941</v>
      </c>
      <c r="Q109" s="478" t="s">
        <v>942</v>
      </c>
      <c r="R109" s="512">
        <v>30000</v>
      </c>
      <c r="S109" s="456" t="s">
        <v>213</v>
      </c>
      <c r="T109" s="456" t="s">
        <v>213</v>
      </c>
      <c r="U109" s="456" t="s">
        <v>213</v>
      </c>
      <c r="V109" s="456" t="s">
        <v>213</v>
      </c>
      <c r="W109" s="456" t="s">
        <v>213</v>
      </c>
      <c r="X109" s="456" t="s">
        <v>213</v>
      </c>
      <c r="Y109" s="456" t="s">
        <v>213</v>
      </c>
      <c r="Z109" s="456" t="s">
        <v>213</v>
      </c>
      <c r="AA109" s="456" t="s">
        <v>213</v>
      </c>
      <c r="AB109" s="512"/>
      <c r="AC109" s="512"/>
      <c r="AD109" s="457" t="s">
        <v>213</v>
      </c>
      <c r="AE109" s="456" t="s">
        <v>213</v>
      </c>
      <c r="AF109" s="456" t="s">
        <v>943</v>
      </c>
      <c r="AG109" s="456" t="s">
        <v>423</v>
      </c>
      <c r="AH109" s="456" t="s">
        <v>214</v>
      </c>
      <c r="AI109" s="456" t="s">
        <v>214</v>
      </c>
      <c r="AJ109" s="456" t="s">
        <v>260</v>
      </c>
      <c r="AK109" s="512">
        <f t="shared" si="12"/>
        <v>30000</v>
      </c>
      <c r="AL109" s="512">
        <v>6000</v>
      </c>
      <c r="AM109" s="512">
        <v>24000</v>
      </c>
      <c r="AN109" s="512"/>
      <c r="AO109" s="512"/>
      <c r="AP109" s="512"/>
      <c r="AQ109" s="512">
        <v>1000</v>
      </c>
      <c r="AR109" s="512"/>
      <c r="AS109" s="512">
        <v>1000</v>
      </c>
      <c r="AT109" s="512"/>
      <c r="AU109" s="512"/>
      <c r="AV109" s="512"/>
      <c r="AW109" s="512">
        <v>1000</v>
      </c>
      <c r="AX109" s="512">
        <v>1000</v>
      </c>
      <c r="AY109" s="512"/>
      <c r="AZ109" s="512"/>
      <c r="BA109" s="512"/>
      <c r="BB109" s="512"/>
      <c r="BC109" s="512">
        <v>1000</v>
      </c>
      <c r="BD109" s="512"/>
      <c r="BE109" s="512" t="s">
        <v>10</v>
      </c>
      <c r="BF109" s="512">
        <f t="shared" si="13"/>
        <v>84000</v>
      </c>
      <c r="BG109" s="512">
        <v>84000</v>
      </c>
      <c r="BH109" s="512"/>
      <c r="BI109" s="512"/>
      <c r="BJ109" s="512">
        <f t="shared" si="14"/>
        <v>15</v>
      </c>
      <c r="BK109" s="512"/>
      <c r="BL109" s="512">
        <v>15</v>
      </c>
      <c r="BM109" s="512">
        <f t="shared" si="15"/>
        <v>2.41336206896552</v>
      </c>
      <c r="BN109" s="528">
        <v>10</v>
      </c>
      <c r="BO109" s="512"/>
      <c r="BP109" s="512"/>
      <c r="BQ109" s="512"/>
      <c r="BR109" s="512"/>
      <c r="BS109" s="512"/>
      <c r="BT109" s="558"/>
      <c r="BU109" s="558"/>
      <c r="BW109" s="415" t="str">
        <f>VLOOKUP(P109,'[1]2021年自治区专项债券项目财政部、发改委审核通过明细表'!$F:$F,1,FALSE)</f>
        <v>P20652301-0012</v>
      </c>
      <c r="BX109" s="415" t="str">
        <f>VLOOKUP(E109,'[1]2021年自治区专项债券项目财政部、发改委审核通过明细表'!$E:$E,1,FALSE)</f>
        <v>昌吉市城乡排水一体化建设项目</v>
      </c>
    </row>
    <row r="110" s="416" customFormat="1" ht="33" customHeight="1" spans="1:76">
      <c r="A110" s="458">
        <v>23</v>
      </c>
      <c r="B110" s="479" t="s">
        <v>807</v>
      </c>
      <c r="C110" s="478" t="s">
        <v>846</v>
      </c>
      <c r="D110" s="478">
        <v>652301</v>
      </c>
      <c r="E110" s="586" t="s">
        <v>944</v>
      </c>
      <c r="F110" s="456" t="s">
        <v>945</v>
      </c>
      <c r="G110" s="478" t="s">
        <v>887</v>
      </c>
      <c r="H110" s="467" t="s">
        <v>43</v>
      </c>
      <c r="I110" s="477" t="s">
        <v>241</v>
      </c>
      <c r="J110" s="456">
        <v>2020</v>
      </c>
      <c r="K110" s="456">
        <v>3</v>
      </c>
      <c r="L110" s="488">
        <v>44287</v>
      </c>
      <c r="M110" s="488">
        <v>45261</v>
      </c>
      <c r="N110" s="478" t="s">
        <v>887</v>
      </c>
      <c r="O110" s="478" t="s">
        <v>869</v>
      </c>
      <c r="P110" s="595" t="s">
        <v>946</v>
      </c>
      <c r="Q110" s="478" t="s">
        <v>947</v>
      </c>
      <c r="R110" s="512">
        <v>2500</v>
      </c>
      <c r="S110" s="456" t="s">
        <v>213</v>
      </c>
      <c r="T110" s="456" t="s">
        <v>213</v>
      </c>
      <c r="U110" s="456" t="s">
        <v>213</v>
      </c>
      <c r="V110" s="456" t="s">
        <v>213</v>
      </c>
      <c r="W110" s="456" t="s">
        <v>213</v>
      </c>
      <c r="X110" s="456" t="s">
        <v>213</v>
      </c>
      <c r="Y110" s="456" t="s">
        <v>213</v>
      </c>
      <c r="Z110" s="456" t="s">
        <v>213</v>
      </c>
      <c r="AA110" s="456" t="s">
        <v>213</v>
      </c>
      <c r="AB110" s="512"/>
      <c r="AC110" s="512"/>
      <c r="AD110" s="457" t="s">
        <v>213</v>
      </c>
      <c r="AE110" s="456" t="s">
        <v>213</v>
      </c>
      <c r="AF110" s="456" t="s">
        <v>948</v>
      </c>
      <c r="AG110" s="456" t="s">
        <v>423</v>
      </c>
      <c r="AH110" s="456" t="s">
        <v>214</v>
      </c>
      <c r="AI110" s="456" t="s">
        <v>214</v>
      </c>
      <c r="AJ110" s="456" t="s">
        <v>260</v>
      </c>
      <c r="AK110" s="512">
        <f t="shared" si="12"/>
        <v>2500</v>
      </c>
      <c r="AL110" s="512">
        <v>500</v>
      </c>
      <c r="AM110" s="512">
        <v>2000</v>
      </c>
      <c r="AN110" s="512"/>
      <c r="AO110" s="512"/>
      <c r="AP110" s="512"/>
      <c r="AQ110" s="512"/>
      <c r="AR110" s="512"/>
      <c r="AS110" s="512"/>
      <c r="AT110" s="512"/>
      <c r="AU110" s="512"/>
      <c r="AV110" s="512"/>
      <c r="AW110" s="512">
        <v>2000</v>
      </c>
      <c r="AX110" s="512">
        <v>2000</v>
      </c>
      <c r="AY110" s="512"/>
      <c r="AZ110" s="512"/>
      <c r="BA110" s="512"/>
      <c r="BB110" s="512"/>
      <c r="BC110" s="512">
        <v>2000</v>
      </c>
      <c r="BD110" s="512"/>
      <c r="BE110" s="512" t="s">
        <v>10</v>
      </c>
      <c r="BF110" s="512">
        <f t="shared" si="13"/>
        <v>7000</v>
      </c>
      <c r="BG110" s="512">
        <v>7000</v>
      </c>
      <c r="BH110" s="512"/>
      <c r="BI110" s="512"/>
      <c r="BJ110" s="512">
        <f t="shared" si="14"/>
        <v>1.25</v>
      </c>
      <c r="BK110" s="512"/>
      <c r="BL110" s="512">
        <v>1.25</v>
      </c>
      <c r="BM110" s="512">
        <f t="shared" si="15"/>
        <v>2.41336206896552</v>
      </c>
      <c r="BN110" s="528">
        <v>10</v>
      </c>
      <c r="BO110" s="512"/>
      <c r="BP110" s="512"/>
      <c r="BQ110" s="512"/>
      <c r="BR110" s="512"/>
      <c r="BS110" s="512"/>
      <c r="BT110" s="558"/>
      <c r="BU110" s="558"/>
      <c r="BV110" s="416" t="s">
        <v>903</v>
      </c>
      <c r="BW110" s="415" t="str">
        <f>VLOOKUP(P110,'[1]2021年自治区专项债券项目财政部、发改委审核通过明细表'!$F:$F,1,FALSE)</f>
        <v>P20652301-0126</v>
      </c>
      <c r="BX110" s="415" t="str">
        <f>VLOOKUP(E110,'[1]2021年自治区专项债券项目财政部、发改委审核通过明细表'!$E:$E,1,FALSE)</f>
        <v>昌吉市北郊陵园提升改造项目</v>
      </c>
    </row>
    <row r="111" s="416" customFormat="1" ht="33" customHeight="1" spans="1:76">
      <c r="A111" s="458">
        <v>24</v>
      </c>
      <c r="B111" s="479" t="s">
        <v>807</v>
      </c>
      <c r="C111" s="478" t="s">
        <v>846</v>
      </c>
      <c r="D111" s="478">
        <v>652301</v>
      </c>
      <c r="E111" s="586" t="s">
        <v>949</v>
      </c>
      <c r="F111" s="456" t="s">
        <v>950</v>
      </c>
      <c r="G111" s="478" t="s">
        <v>951</v>
      </c>
      <c r="H111" s="467" t="s">
        <v>15</v>
      </c>
      <c r="I111" s="477" t="s">
        <v>241</v>
      </c>
      <c r="J111" s="456">
        <v>2018</v>
      </c>
      <c r="K111" s="456">
        <v>1</v>
      </c>
      <c r="L111" s="488">
        <v>44287</v>
      </c>
      <c r="M111" s="488">
        <v>44531</v>
      </c>
      <c r="N111" s="478" t="s">
        <v>951</v>
      </c>
      <c r="O111" s="478" t="s">
        <v>869</v>
      </c>
      <c r="P111" s="595" t="s">
        <v>952</v>
      </c>
      <c r="Q111" s="478" t="s">
        <v>953</v>
      </c>
      <c r="R111" s="512">
        <v>5000</v>
      </c>
      <c r="S111" s="456" t="s">
        <v>213</v>
      </c>
      <c r="T111" s="456" t="s">
        <v>213</v>
      </c>
      <c r="U111" s="456" t="s">
        <v>213</v>
      </c>
      <c r="V111" s="456" t="s">
        <v>213</v>
      </c>
      <c r="W111" s="456" t="s">
        <v>213</v>
      </c>
      <c r="X111" s="456" t="s">
        <v>213</v>
      </c>
      <c r="Y111" s="456" t="s">
        <v>213</v>
      </c>
      <c r="Z111" s="456" t="s">
        <v>213</v>
      </c>
      <c r="AA111" s="456" t="s">
        <v>213</v>
      </c>
      <c r="AB111" s="512"/>
      <c r="AC111" s="512"/>
      <c r="AD111" s="457" t="s">
        <v>213</v>
      </c>
      <c r="AE111" s="456" t="s">
        <v>213</v>
      </c>
      <c r="AF111" s="456" t="s">
        <v>954</v>
      </c>
      <c r="AG111" s="456" t="s">
        <v>423</v>
      </c>
      <c r="AH111" s="456" t="s">
        <v>214</v>
      </c>
      <c r="AI111" s="456" t="s">
        <v>214</v>
      </c>
      <c r="AJ111" s="456" t="s">
        <v>260</v>
      </c>
      <c r="AK111" s="512">
        <f t="shared" si="12"/>
        <v>5000</v>
      </c>
      <c r="AL111" s="512">
        <v>1000</v>
      </c>
      <c r="AM111" s="512">
        <v>4000</v>
      </c>
      <c r="AN111" s="512"/>
      <c r="AO111" s="512"/>
      <c r="AP111" s="512"/>
      <c r="AQ111" s="512"/>
      <c r="AR111" s="512"/>
      <c r="AS111" s="512"/>
      <c r="AT111" s="512"/>
      <c r="AU111" s="512"/>
      <c r="AV111" s="512"/>
      <c r="AW111" s="512">
        <v>4000</v>
      </c>
      <c r="AX111" s="512">
        <v>4000</v>
      </c>
      <c r="AY111" s="512"/>
      <c r="AZ111" s="512"/>
      <c r="BA111" s="512"/>
      <c r="BB111" s="512"/>
      <c r="BC111" s="512">
        <v>4000</v>
      </c>
      <c r="BD111" s="512"/>
      <c r="BE111" s="512" t="s">
        <v>10</v>
      </c>
      <c r="BF111" s="512">
        <f t="shared" si="13"/>
        <v>14000</v>
      </c>
      <c r="BG111" s="512">
        <v>14000</v>
      </c>
      <c r="BH111" s="512"/>
      <c r="BI111" s="512"/>
      <c r="BJ111" s="512">
        <f t="shared" si="14"/>
        <v>2.5</v>
      </c>
      <c r="BK111" s="512"/>
      <c r="BL111" s="512">
        <v>2.5</v>
      </c>
      <c r="BM111" s="512">
        <f t="shared" si="15"/>
        <v>2.41336206896552</v>
      </c>
      <c r="BN111" s="528">
        <v>10</v>
      </c>
      <c r="BO111" s="512"/>
      <c r="BP111" s="512"/>
      <c r="BQ111" s="512"/>
      <c r="BR111" s="512"/>
      <c r="BS111" s="512"/>
      <c r="BT111" s="558"/>
      <c r="BU111" s="558"/>
      <c r="BV111" s="416" t="s">
        <v>903</v>
      </c>
      <c r="BW111" s="415" t="str">
        <f>VLOOKUP(P111,'[1]2021年自治区专项债券项目财政部、发改委审核通过明细表'!$F:$F,1,FALSE)</f>
        <v>P20652301-0136</v>
      </c>
      <c r="BX111" s="415" t="str">
        <f>VLOOKUP(E111,'[1]2021年自治区专项债券项目财政部、发改委审核通过明细表'!$E:$E,1,FALSE)</f>
        <v>昌吉市城管系统城南停车场建设项目</v>
      </c>
    </row>
    <row r="112" s="416" customFormat="1" ht="33" customHeight="1" spans="1:76">
      <c r="A112" s="458">
        <v>25</v>
      </c>
      <c r="B112" s="479" t="s">
        <v>807</v>
      </c>
      <c r="C112" s="478" t="s">
        <v>846</v>
      </c>
      <c r="D112" s="478">
        <v>652301</v>
      </c>
      <c r="E112" s="478" t="s">
        <v>955</v>
      </c>
      <c r="F112" s="456" t="s">
        <v>956</v>
      </c>
      <c r="G112" s="478" t="s">
        <v>881</v>
      </c>
      <c r="H112" s="467" t="s">
        <v>55</v>
      </c>
      <c r="I112" s="477" t="s">
        <v>241</v>
      </c>
      <c r="J112" s="456">
        <v>2021</v>
      </c>
      <c r="K112" s="456">
        <v>3</v>
      </c>
      <c r="L112" s="488">
        <v>44287</v>
      </c>
      <c r="M112" s="488">
        <v>45261</v>
      </c>
      <c r="N112" s="478" t="s">
        <v>881</v>
      </c>
      <c r="O112" s="478" t="s">
        <v>869</v>
      </c>
      <c r="P112" s="478" t="s">
        <v>957</v>
      </c>
      <c r="Q112" s="478" t="s">
        <v>958</v>
      </c>
      <c r="R112" s="512">
        <v>30000</v>
      </c>
      <c r="S112" s="456" t="s">
        <v>213</v>
      </c>
      <c r="T112" s="456" t="s">
        <v>213</v>
      </c>
      <c r="U112" s="456" t="s">
        <v>213</v>
      </c>
      <c r="V112" s="456" t="s">
        <v>213</v>
      </c>
      <c r="W112" s="456" t="s">
        <v>213</v>
      </c>
      <c r="X112" s="456" t="s">
        <v>213</v>
      </c>
      <c r="Y112" s="456" t="s">
        <v>213</v>
      </c>
      <c r="Z112" s="456" t="s">
        <v>213</v>
      </c>
      <c r="AA112" s="456" t="s">
        <v>213</v>
      </c>
      <c r="AB112" s="512"/>
      <c r="AC112" s="512"/>
      <c r="AD112" s="457" t="s">
        <v>213</v>
      </c>
      <c r="AE112" s="456" t="s">
        <v>213</v>
      </c>
      <c r="AF112" s="456" t="s">
        <v>959</v>
      </c>
      <c r="AG112" s="456" t="s">
        <v>423</v>
      </c>
      <c r="AH112" s="456" t="s">
        <v>214</v>
      </c>
      <c r="AI112" s="456" t="s">
        <v>214</v>
      </c>
      <c r="AJ112" s="456" t="s">
        <v>260</v>
      </c>
      <c r="AK112" s="512">
        <f t="shared" si="12"/>
        <v>30000</v>
      </c>
      <c r="AL112" s="512">
        <v>6000</v>
      </c>
      <c r="AM112" s="512">
        <v>24000</v>
      </c>
      <c r="AN112" s="512"/>
      <c r="AO112" s="512"/>
      <c r="AP112" s="512"/>
      <c r="AQ112" s="512"/>
      <c r="AR112" s="512"/>
      <c r="AS112" s="512"/>
      <c r="AT112" s="512"/>
      <c r="AU112" s="512"/>
      <c r="AV112" s="512"/>
      <c r="AW112" s="512">
        <v>8000</v>
      </c>
      <c r="AX112" s="512">
        <v>8000</v>
      </c>
      <c r="AY112" s="512"/>
      <c r="AZ112" s="512"/>
      <c r="BA112" s="512"/>
      <c r="BB112" s="512"/>
      <c r="BC112" s="512">
        <v>5000</v>
      </c>
      <c r="BD112" s="512"/>
      <c r="BE112" s="512" t="s">
        <v>10</v>
      </c>
      <c r="BF112" s="512">
        <f t="shared" si="13"/>
        <v>120000</v>
      </c>
      <c r="BG112" s="512">
        <v>120000</v>
      </c>
      <c r="BH112" s="512"/>
      <c r="BI112" s="512"/>
      <c r="BJ112" s="512">
        <f t="shared" si="14"/>
        <v>15</v>
      </c>
      <c r="BK112" s="512"/>
      <c r="BL112" s="512">
        <v>15</v>
      </c>
      <c r="BM112" s="512">
        <f t="shared" si="15"/>
        <v>3.44784482758621</v>
      </c>
      <c r="BN112" s="528">
        <v>10</v>
      </c>
      <c r="BO112" s="512"/>
      <c r="BP112" s="512"/>
      <c r="BQ112" s="512"/>
      <c r="BR112" s="512"/>
      <c r="BS112" s="512"/>
      <c r="BT112" s="558"/>
      <c r="BU112" s="558"/>
      <c r="BW112" s="415" t="str">
        <f>VLOOKUP(P112,'[1]2021年自治区专项债券项目财政部、发改委审核通过明细表'!$F:$F,1,FALSE)</f>
        <v>P21652301-0001</v>
      </c>
      <c r="BX112" s="415" t="str">
        <f>VLOOKUP(E112,'[1]2021年自治区专项债券项目财政部、发改委审核通过明细表'!$E:$E,1,FALSE)</f>
        <v>昌吉生态医养综合园区基础设施建设项目</v>
      </c>
    </row>
    <row r="113" s="416" customFormat="1" ht="33" customHeight="1" spans="1:76">
      <c r="A113" s="458">
        <v>26</v>
      </c>
      <c r="B113" s="479" t="s">
        <v>807</v>
      </c>
      <c r="C113" s="478" t="s">
        <v>846</v>
      </c>
      <c r="D113" s="478">
        <v>652301</v>
      </c>
      <c r="E113" s="478" t="s">
        <v>960</v>
      </c>
      <c r="F113" s="456" t="s">
        <v>961</v>
      </c>
      <c r="G113" s="478" t="s">
        <v>881</v>
      </c>
      <c r="H113" s="467" t="s">
        <v>55</v>
      </c>
      <c r="I113" s="477" t="s">
        <v>241</v>
      </c>
      <c r="J113" s="456">
        <v>2021</v>
      </c>
      <c r="K113" s="456">
        <v>3</v>
      </c>
      <c r="L113" s="488">
        <v>44287</v>
      </c>
      <c r="M113" s="488">
        <v>45261</v>
      </c>
      <c r="N113" s="478" t="s">
        <v>881</v>
      </c>
      <c r="O113" s="478" t="s">
        <v>869</v>
      </c>
      <c r="P113" s="478" t="s">
        <v>962</v>
      </c>
      <c r="Q113" s="478" t="s">
        <v>963</v>
      </c>
      <c r="R113" s="512">
        <v>70000</v>
      </c>
      <c r="S113" s="456" t="s">
        <v>213</v>
      </c>
      <c r="T113" s="456" t="s">
        <v>213</v>
      </c>
      <c r="U113" s="456" t="s">
        <v>213</v>
      </c>
      <c r="V113" s="456" t="s">
        <v>213</v>
      </c>
      <c r="W113" s="456" t="s">
        <v>213</v>
      </c>
      <c r="X113" s="456" t="s">
        <v>213</v>
      </c>
      <c r="Y113" s="456" t="s">
        <v>213</v>
      </c>
      <c r="Z113" s="456" t="s">
        <v>213</v>
      </c>
      <c r="AA113" s="456" t="s">
        <v>213</v>
      </c>
      <c r="AB113" s="512"/>
      <c r="AC113" s="512"/>
      <c r="AD113" s="457" t="s">
        <v>213</v>
      </c>
      <c r="AE113" s="456" t="s">
        <v>213</v>
      </c>
      <c r="AF113" s="456" t="s">
        <v>964</v>
      </c>
      <c r="AG113" s="456" t="s">
        <v>423</v>
      </c>
      <c r="AH113" s="456" t="s">
        <v>214</v>
      </c>
      <c r="AI113" s="456" t="s">
        <v>214</v>
      </c>
      <c r="AJ113" s="456" t="s">
        <v>260</v>
      </c>
      <c r="AK113" s="512">
        <f t="shared" si="12"/>
        <v>70000</v>
      </c>
      <c r="AL113" s="512">
        <v>14000</v>
      </c>
      <c r="AM113" s="512">
        <v>56000</v>
      </c>
      <c r="AN113" s="512"/>
      <c r="AO113" s="512"/>
      <c r="AP113" s="512"/>
      <c r="AQ113" s="512"/>
      <c r="AR113" s="512"/>
      <c r="AS113" s="512"/>
      <c r="AT113" s="512"/>
      <c r="AU113" s="512"/>
      <c r="AV113" s="512"/>
      <c r="AW113" s="512">
        <v>20000</v>
      </c>
      <c r="AX113" s="512">
        <v>20000</v>
      </c>
      <c r="AY113" s="512"/>
      <c r="AZ113" s="512"/>
      <c r="BA113" s="512"/>
      <c r="BB113" s="512"/>
      <c r="BC113" s="512">
        <v>5000</v>
      </c>
      <c r="BD113" s="512"/>
      <c r="BE113" s="512" t="s">
        <v>10</v>
      </c>
      <c r="BF113" s="512">
        <f t="shared" si="13"/>
        <v>252000</v>
      </c>
      <c r="BG113" s="512">
        <v>252000</v>
      </c>
      <c r="BH113" s="512"/>
      <c r="BI113" s="512"/>
      <c r="BJ113" s="512">
        <f t="shared" si="14"/>
        <v>35</v>
      </c>
      <c r="BK113" s="512"/>
      <c r="BL113" s="512">
        <v>35</v>
      </c>
      <c r="BM113" s="512">
        <f t="shared" si="15"/>
        <v>3.10301724137931</v>
      </c>
      <c r="BN113" s="528">
        <v>10</v>
      </c>
      <c r="BO113" s="512"/>
      <c r="BP113" s="512"/>
      <c r="BQ113" s="512"/>
      <c r="BR113" s="512"/>
      <c r="BS113" s="512"/>
      <c r="BT113" s="558"/>
      <c r="BU113" s="558"/>
      <c r="BW113" s="415" t="str">
        <f>VLOOKUP(P113,'[1]2021年自治区专项债券项目财政部、发改委审核通过明细表'!$F:$F,1,FALSE)</f>
        <v>P21652301-0003</v>
      </c>
      <c r="BX113" s="415" t="str">
        <f>VLOOKUP(E113,'[1]2021年自治区专项债券项目财政部、发改委审核通过明细表'!$E:$E,1,FALSE)</f>
        <v>昌吉生态医养健康研发园区基础设施建设项目</v>
      </c>
    </row>
    <row r="114" s="416" customFormat="1" ht="33" customHeight="1" spans="1:76">
      <c r="A114" s="458">
        <v>27</v>
      </c>
      <c r="B114" s="479" t="s">
        <v>807</v>
      </c>
      <c r="C114" s="478" t="s">
        <v>846</v>
      </c>
      <c r="D114" s="478">
        <v>652301</v>
      </c>
      <c r="E114" s="478" t="s">
        <v>965</v>
      </c>
      <c r="F114" s="456" t="s">
        <v>966</v>
      </c>
      <c r="G114" s="478" t="s">
        <v>967</v>
      </c>
      <c r="H114" s="467" t="s">
        <v>31</v>
      </c>
      <c r="I114" s="477" t="s">
        <v>241</v>
      </c>
      <c r="J114" s="456">
        <v>2021</v>
      </c>
      <c r="K114" s="456">
        <v>2</v>
      </c>
      <c r="L114" s="488">
        <v>44287</v>
      </c>
      <c r="M114" s="488">
        <v>44896</v>
      </c>
      <c r="N114" s="478" t="s">
        <v>967</v>
      </c>
      <c r="O114" s="478" t="s">
        <v>812</v>
      </c>
      <c r="P114" s="478" t="s">
        <v>968</v>
      </c>
      <c r="Q114" s="478" t="s">
        <v>969</v>
      </c>
      <c r="R114" s="512">
        <v>18000</v>
      </c>
      <c r="S114" s="456" t="s">
        <v>213</v>
      </c>
      <c r="T114" s="456" t="s">
        <v>213</v>
      </c>
      <c r="U114" s="456" t="s">
        <v>213</v>
      </c>
      <c r="V114" s="456" t="s">
        <v>213</v>
      </c>
      <c r="W114" s="456" t="s">
        <v>213</v>
      </c>
      <c r="X114" s="456" t="s">
        <v>213</v>
      </c>
      <c r="Y114" s="456" t="s">
        <v>213</v>
      </c>
      <c r="Z114" s="456" t="s">
        <v>213</v>
      </c>
      <c r="AA114" s="456" t="s">
        <v>213</v>
      </c>
      <c r="AB114" s="512"/>
      <c r="AC114" s="512"/>
      <c r="AD114" s="457" t="s">
        <v>213</v>
      </c>
      <c r="AE114" s="456" t="s">
        <v>213</v>
      </c>
      <c r="AF114" s="456" t="s">
        <v>970</v>
      </c>
      <c r="AG114" s="456" t="s">
        <v>423</v>
      </c>
      <c r="AH114" s="456" t="s">
        <v>214</v>
      </c>
      <c r="AI114" s="456" t="s">
        <v>214</v>
      </c>
      <c r="AJ114" s="456" t="s">
        <v>260</v>
      </c>
      <c r="AK114" s="512">
        <f t="shared" si="12"/>
        <v>18000</v>
      </c>
      <c r="AL114" s="512">
        <v>4000</v>
      </c>
      <c r="AM114" s="512">
        <v>14000</v>
      </c>
      <c r="AN114" s="512"/>
      <c r="AO114" s="512"/>
      <c r="AP114" s="512"/>
      <c r="AQ114" s="512"/>
      <c r="AR114" s="512"/>
      <c r="AS114" s="512"/>
      <c r="AT114" s="512"/>
      <c r="AU114" s="512"/>
      <c r="AV114" s="512"/>
      <c r="AW114" s="512">
        <v>14000</v>
      </c>
      <c r="AX114" s="512">
        <v>14000</v>
      </c>
      <c r="AY114" s="512"/>
      <c r="AZ114" s="512"/>
      <c r="BA114" s="512"/>
      <c r="BB114" s="512"/>
      <c r="BC114" s="512">
        <v>3000</v>
      </c>
      <c r="BD114" s="512"/>
      <c r="BE114" s="512" t="s">
        <v>10</v>
      </c>
      <c r="BF114" s="512">
        <f t="shared" si="13"/>
        <v>49000</v>
      </c>
      <c r="BG114" s="512">
        <v>49000</v>
      </c>
      <c r="BH114" s="512"/>
      <c r="BI114" s="512"/>
      <c r="BJ114" s="512">
        <f t="shared" si="14"/>
        <v>9</v>
      </c>
      <c r="BK114" s="512"/>
      <c r="BL114" s="512">
        <v>9</v>
      </c>
      <c r="BM114" s="512">
        <f t="shared" si="15"/>
        <v>2.41334975369458</v>
      </c>
      <c r="BN114" s="528">
        <v>10</v>
      </c>
      <c r="BO114" s="512"/>
      <c r="BP114" s="512"/>
      <c r="BQ114" s="512"/>
      <c r="BR114" s="512"/>
      <c r="BS114" s="512"/>
      <c r="BT114" s="558"/>
      <c r="BU114" s="558"/>
      <c r="BW114" s="415" t="str">
        <f>VLOOKUP(P114,'[1]2021年自治区专项债券项目财政部、发改委审核通过明细表'!$F:$F,1,FALSE)</f>
        <v>P21652301-0008</v>
      </c>
      <c r="BX114" s="415" t="str">
        <f>VLOOKUP(E114,'[1]2021年自治区专项债券项目财政部、发改委审核通过明细表'!$E:$E,1,FALSE)</f>
        <v>新医大第一附属医院昌吉分院医共体医疗机构服务能力提升项目</v>
      </c>
    </row>
    <row r="115" s="416" customFormat="1" ht="33" customHeight="1" spans="1:76">
      <c r="A115" s="458">
        <v>28</v>
      </c>
      <c r="B115" s="479" t="s">
        <v>807</v>
      </c>
      <c r="C115" s="478" t="s">
        <v>846</v>
      </c>
      <c r="D115" s="478">
        <v>652301</v>
      </c>
      <c r="E115" s="478" t="s">
        <v>971</v>
      </c>
      <c r="F115" s="456" t="s">
        <v>966</v>
      </c>
      <c r="G115" s="478" t="s">
        <v>967</v>
      </c>
      <c r="H115" s="467" t="s">
        <v>31</v>
      </c>
      <c r="I115" s="477" t="s">
        <v>241</v>
      </c>
      <c r="J115" s="456">
        <v>2021</v>
      </c>
      <c r="K115" s="456">
        <v>2</v>
      </c>
      <c r="L115" s="488">
        <v>44287</v>
      </c>
      <c r="M115" s="488">
        <v>44896</v>
      </c>
      <c r="N115" s="478" t="s">
        <v>967</v>
      </c>
      <c r="O115" s="478" t="s">
        <v>812</v>
      </c>
      <c r="P115" s="478" t="s">
        <v>972</v>
      </c>
      <c r="Q115" s="478" t="s">
        <v>973</v>
      </c>
      <c r="R115" s="512">
        <v>14000</v>
      </c>
      <c r="S115" s="456" t="s">
        <v>213</v>
      </c>
      <c r="T115" s="456" t="s">
        <v>213</v>
      </c>
      <c r="U115" s="456" t="s">
        <v>213</v>
      </c>
      <c r="V115" s="456" t="s">
        <v>213</v>
      </c>
      <c r="W115" s="456" t="s">
        <v>213</v>
      </c>
      <c r="X115" s="456" t="s">
        <v>213</v>
      </c>
      <c r="Y115" s="456" t="s">
        <v>213</v>
      </c>
      <c r="Z115" s="456" t="s">
        <v>213</v>
      </c>
      <c r="AA115" s="456" t="s">
        <v>213</v>
      </c>
      <c r="AB115" s="512"/>
      <c r="AC115" s="512"/>
      <c r="AD115" s="457" t="s">
        <v>213</v>
      </c>
      <c r="AE115" s="456" t="s">
        <v>213</v>
      </c>
      <c r="AF115" s="456" t="s">
        <v>974</v>
      </c>
      <c r="AG115" s="456" t="s">
        <v>423</v>
      </c>
      <c r="AH115" s="456" t="s">
        <v>214</v>
      </c>
      <c r="AI115" s="456" t="s">
        <v>214</v>
      </c>
      <c r="AJ115" s="456" t="s">
        <v>260</v>
      </c>
      <c r="AK115" s="512">
        <f t="shared" si="12"/>
        <v>14000</v>
      </c>
      <c r="AL115" s="512">
        <v>3000</v>
      </c>
      <c r="AM115" s="512">
        <v>11000</v>
      </c>
      <c r="AN115" s="512"/>
      <c r="AO115" s="512"/>
      <c r="AP115" s="512"/>
      <c r="AQ115" s="512"/>
      <c r="AR115" s="512"/>
      <c r="AS115" s="512"/>
      <c r="AT115" s="512"/>
      <c r="AU115" s="512"/>
      <c r="AV115" s="512"/>
      <c r="AW115" s="512">
        <v>11000</v>
      </c>
      <c r="AX115" s="512">
        <v>11000</v>
      </c>
      <c r="AY115" s="512"/>
      <c r="AZ115" s="512"/>
      <c r="BA115" s="512"/>
      <c r="BB115" s="512"/>
      <c r="BC115" s="512">
        <v>1000</v>
      </c>
      <c r="BD115" s="512"/>
      <c r="BE115" s="512" t="s">
        <v>10</v>
      </c>
      <c r="BF115" s="512">
        <f t="shared" si="13"/>
        <v>38500</v>
      </c>
      <c r="BG115" s="512">
        <v>38500</v>
      </c>
      <c r="BH115" s="512"/>
      <c r="BI115" s="512"/>
      <c r="BJ115" s="512">
        <f t="shared" si="14"/>
        <v>7</v>
      </c>
      <c r="BK115" s="512"/>
      <c r="BL115" s="512">
        <v>7</v>
      </c>
      <c r="BM115" s="512">
        <f t="shared" si="15"/>
        <v>2.41335423197492</v>
      </c>
      <c r="BN115" s="528">
        <v>10</v>
      </c>
      <c r="BO115" s="512"/>
      <c r="BP115" s="512"/>
      <c r="BQ115" s="512"/>
      <c r="BR115" s="512"/>
      <c r="BS115" s="512"/>
      <c r="BT115" s="558"/>
      <c r="BU115" s="558"/>
      <c r="BW115" s="415" t="str">
        <f>VLOOKUP(P115,'[1]2021年自治区专项债券项目财政部、发改委审核通过明细表'!$F:$F,1,FALSE)</f>
        <v>P21652301-0009</v>
      </c>
      <c r="BX115" s="415" t="str">
        <f>VLOOKUP(E115,'[1]2021年自治区专项债券项目财政部、发改委审核通过明细表'!$E:$E,1,FALSE)</f>
        <v>昌吉市人民医院医共体医疗机构服务能力提升项目</v>
      </c>
    </row>
    <row r="116" s="416" customFormat="1" ht="33" customHeight="1" spans="1:76">
      <c r="A116" s="458">
        <v>29</v>
      </c>
      <c r="B116" s="479" t="s">
        <v>807</v>
      </c>
      <c r="C116" s="478" t="s">
        <v>846</v>
      </c>
      <c r="D116" s="478">
        <v>652301</v>
      </c>
      <c r="E116" s="478" t="s">
        <v>975</v>
      </c>
      <c r="F116" s="456" t="s">
        <v>976</v>
      </c>
      <c r="G116" s="478" t="s">
        <v>977</v>
      </c>
      <c r="H116" s="467" t="s">
        <v>43</v>
      </c>
      <c r="I116" s="477" t="s">
        <v>241</v>
      </c>
      <c r="J116" s="456">
        <v>2021</v>
      </c>
      <c r="K116" s="456">
        <v>3</v>
      </c>
      <c r="L116" s="488">
        <v>44287</v>
      </c>
      <c r="M116" s="488">
        <v>45261</v>
      </c>
      <c r="N116" s="478" t="s">
        <v>977</v>
      </c>
      <c r="O116" s="478" t="s">
        <v>869</v>
      </c>
      <c r="P116" s="478" t="s">
        <v>978</v>
      </c>
      <c r="Q116" s="478" t="s">
        <v>979</v>
      </c>
      <c r="R116" s="512">
        <v>100000</v>
      </c>
      <c r="S116" s="456" t="s">
        <v>213</v>
      </c>
      <c r="T116" s="456" t="s">
        <v>213</v>
      </c>
      <c r="U116" s="456" t="s">
        <v>213</v>
      </c>
      <c r="V116" s="456" t="s">
        <v>213</v>
      </c>
      <c r="W116" s="456" t="s">
        <v>213</v>
      </c>
      <c r="X116" s="456" t="s">
        <v>213</v>
      </c>
      <c r="Y116" s="456" t="s">
        <v>213</v>
      </c>
      <c r="Z116" s="456" t="s">
        <v>213</v>
      </c>
      <c r="AA116" s="456" t="s">
        <v>213</v>
      </c>
      <c r="AB116" s="512"/>
      <c r="AC116" s="512"/>
      <c r="AD116" s="457" t="s">
        <v>213</v>
      </c>
      <c r="AE116" s="456" t="s">
        <v>213</v>
      </c>
      <c r="AF116" s="456" t="s">
        <v>980</v>
      </c>
      <c r="AG116" s="456" t="s">
        <v>423</v>
      </c>
      <c r="AH116" s="456" t="s">
        <v>214</v>
      </c>
      <c r="AI116" s="456" t="s">
        <v>214</v>
      </c>
      <c r="AJ116" s="456" t="s">
        <v>260</v>
      </c>
      <c r="AK116" s="512">
        <f t="shared" si="12"/>
        <v>100000</v>
      </c>
      <c r="AL116" s="512">
        <v>70000</v>
      </c>
      <c r="AM116" s="512">
        <v>30000</v>
      </c>
      <c r="AN116" s="512"/>
      <c r="AO116" s="512"/>
      <c r="AP116" s="512"/>
      <c r="AQ116" s="512"/>
      <c r="AR116" s="512"/>
      <c r="AS116" s="512"/>
      <c r="AT116" s="512"/>
      <c r="AU116" s="512"/>
      <c r="AV116" s="512"/>
      <c r="AW116" s="512">
        <v>30000</v>
      </c>
      <c r="AX116" s="512">
        <v>30000</v>
      </c>
      <c r="AY116" s="512"/>
      <c r="AZ116" s="512"/>
      <c r="BA116" s="512"/>
      <c r="BB116" s="512"/>
      <c r="BC116" s="512">
        <v>12000</v>
      </c>
      <c r="BD116" s="512"/>
      <c r="BE116" s="512" t="s">
        <v>10</v>
      </c>
      <c r="BF116" s="512">
        <f t="shared" si="13"/>
        <v>245000</v>
      </c>
      <c r="BG116" s="512">
        <v>245000</v>
      </c>
      <c r="BH116" s="512"/>
      <c r="BI116" s="512"/>
      <c r="BJ116" s="512">
        <f t="shared" si="14"/>
        <v>50</v>
      </c>
      <c r="BK116" s="512"/>
      <c r="BL116" s="512">
        <v>50</v>
      </c>
      <c r="BM116" s="512">
        <f t="shared" si="15"/>
        <v>5.63103448275862</v>
      </c>
      <c r="BN116" s="528">
        <v>10</v>
      </c>
      <c r="BO116" s="512"/>
      <c r="BP116" s="512"/>
      <c r="BQ116" s="512"/>
      <c r="BR116" s="512"/>
      <c r="BS116" s="512"/>
      <c r="BT116" s="558"/>
      <c r="BU116" s="558"/>
      <c r="BW116" s="415" t="str">
        <f>VLOOKUP(P116,'[1]2021年自治区专项债券项目财政部、发改委审核通过明细表'!$F:$F,1,FALSE)</f>
        <v>P21652301-0012</v>
      </c>
      <c r="BX116" s="415" t="str">
        <f>VLOOKUP(E116,'[1]2021年自治区专项债券项目财政部、发改委审核通过明细表'!$E:$E,1,FALSE)</f>
        <v>昌吉市农村环境整治项目</v>
      </c>
    </row>
    <row r="117" s="416" customFormat="1" ht="33" customHeight="1" spans="1:76">
      <c r="A117" s="458">
        <v>30</v>
      </c>
      <c r="B117" s="479" t="s">
        <v>807</v>
      </c>
      <c r="C117" s="478" t="s">
        <v>846</v>
      </c>
      <c r="D117" s="478">
        <v>652301</v>
      </c>
      <c r="E117" s="478" t="s">
        <v>981</v>
      </c>
      <c r="F117" s="456" t="s">
        <v>982</v>
      </c>
      <c r="G117" s="478" t="s">
        <v>983</v>
      </c>
      <c r="H117" s="467" t="s">
        <v>47</v>
      </c>
      <c r="I117" s="477" t="s">
        <v>241</v>
      </c>
      <c r="J117" s="456">
        <v>2021</v>
      </c>
      <c r="K117" s="456">
        <v>2</v>
      </c>
      <c r="L117" s="488">
        <v>44287</v>
      </c>
      <c r="M117" s="488">
        <v>44896</v>
      </c>
      <c r="N117" s="478" t="s">
        <v>983</v>
      </c>
      <c r="O117" s="478" t="s">
        <v>869</v>
      </c>
      <c r="P117" s="478" t="s">
        <v>984</v>
      </c>
      <c r="Q117" s="478" t="s">
        <v>985</v>
      </c>
      <c r="R117" s="512">
        <v>12000</v>
      </c>
      <c r="S117" s="456" t="s">
        <v>213</v>
      </c>
      <c r="T117" s="456" t="s">
        <v>213</v>
      </c>
      <c r="U117" s="456" t="s">
        <v>213</v>
      </c>
      <c r="V117" s="456" t="s">
        <v>213</v>
      </c>
      <c r="W117" s="456" t="s">
        <v>213</v>
      </c>
      <c r="X117" s="456" t="s">
        <v>213</v>
      </c>
      <c r="Y117" s="456" t="s">
        <v>213</v>
      </c>
      <c r="Z117" s="456" t="s">
        <v>213</v>
      </c>
      <c r="AA117" s="456" t="s">
        <v>213</v>
      </c>
      <c r="AB117" s="512"/>
      <c r="AC117" s="512"/>
      <c r="AD117" s="457" t="s">
        <v>213</v>
      </c>
      <c r="AE117" s="456" t="s">
        <v>213</v>
      </c>
      <c r="AF117" s="456" t="s">
        <v>986</v>
      </c>
      <c r="AG117" s="456" t="s">
        <v>423</v>
      </c>
      <c r="AH117" s="456" t="s">
        <v>214</v>
      </c>
      <c r="AI117" s="456" t="s">
        <v>214</v>
      </c>
      <c r="AJ117" s="456" t="s">
        <v>260</v>
      </c>
      <c r="AK117" s="512">
        <f t="shared" si="12"/>
        <v>12000</v>
      </c>
      <c r="AL117" s="512">
        <v>4000</v>
      </c>
      <c r="AM117" s="512">
        <v>8000</v>
      </c>
      <c r="AN117" s="512"/>
      <c r="AO117" s="512"/>
      <c r="AP117" s="512"/>
      <c r="AQ117" s="512"/>
      <c r="AR117" s="512"/>
      <c r="AS117" s="512"/>
      <c r="AT117" s="512"/>
      <c r="AU117" s="512"/>
      <c r="AV117" s="512"/>
      <c r="AW117" s="512">
        <v>8000</v>
      </c>
      <c r="AX117" s="512">
        <v>8000</v>
      </c>
      <c r="AY117" s="512"/>
      <c r="AZ117" s="512"/>
      <c r="BA117" s="512"/>
      <c r="BB117" s="512"/>
      <c r="BC117" s="512">
        <v>4000</v>
      </c>
      <c r="BD117" s="512"/>
      <c r="BE117" s="512" t="s">
        <v>10</v>
      </c>
      <c r="BF117" s="512">
        <f t="shared" si="13"/>
        <v>28000</v>
      </c>
      <c r="BG117" s="512">
        <v>28000</v>
      </c>
      <c r="BH117" s="512"/>
      <c r="BI117" s="512"/>
      <c r="BJ117" s="512">
        <f t="shared" si="14"/>
        <v>6</v>
      </c>
      <c r="BK117" s="512"/>
      <c r="BL117" s="512">
        <v>6</v>
      </c>
      <c r="BM117" s="512">
        <f t="shared" si="15"/>
        <v>2.41327586206897</v>
      </c>
      <c r="BN117" s="528">
        <v>10</v>
      </c>
      <c r="BO117" s="512"/>
      <c r="BP117" s="512"/>
      <c r="BQ117" s="512"/>
      <c r="BR117" s="512"/>
      <c r="BS117" s="512"/>
      <c r="BT117" s="558"/>
      <c r="BU117" s="558"/>
      <c r="BW117" s="415" t="str">
        <f>VLOOKUP(P117,'[1]2021年自治区专项债券项目财政部、发改委审核通过明细表'!$F:$F,1,FALSE)</f>
        <v>P21652301-0013</v>
      </c>
      <c r="BX117" s="415" t="str">
        <f>VLOOKUP(E117,'[1]2021年自治区专项债券项目财政部、发改委审核通过明细表'!$E:$E,1,FALSE)</f>
        <v>昌吉市农村饮水水源保障能力提升工程</v>
      </c>
    </row>
    <row r="118" s="416" customFormat="1" ht="33" customHeight="1" spans="1:76">
      <c r="A118" s="458">
        <v>31</v>
      </c>
      <c r="B118" s="479" t="s">
        <v>807</v>
      </c>
      <c r="C118" s="478" t="s">
        <v>846</v>
      </c>
      <c r="D118" s="478">
        <v>652301</v>
      </c>
      <c r="E118" s="478" t="s">
        <v>987</v>
      </c>
      <c r="F118" s="456" t="s">
        <v>988</v>
      </c>
      <c r="G118" s="478" t="s">
        <v>881</v>
      </c>
      <c r="H118" s="467" t="s">
        <v>29</v>
      </c>
      <c r="I118" s="477" t="s">
        <v>241</v>
      </c>
      <c r="J118" s="456">
        <v>2020</v>
      </c>
      <c r="K118" s="456">
        <v>2</v>
      </c>
      <c r="L118" s="488">
        <v>44287</v>
      </c>
      <c r="M118" s="488">
        <v>44896</v>
      </c>
      <c r="N118" s="478" t="s">
        <v>881</v>
      </c>
      <c r="O118" s="478" t="s">
        <v>869</v>
      </c>
      <c r="P118" s="478" t="s">
        <v>989</v>
      </c>
      <c r="Q118" s="478" t="s">
        <v>990</v>
      </c>
      <c r="R118" s="512">
        <v>4022</v>
      </c>
      <c r="S118" s="456" t="s">
        <v>213</v>
      </c>
      <c r="T118" s="456" t="s">
        <v>213</v>
      </c>
      <c r="U118" s="456" t="s">
        <v>213</v>
      </c>
      <c r="V118" s="456" t="s">
        <v>213</v>
      </c>
      <c r="W118" s="456" t="s">
        <v>213</v>
      </c>
      <c r="X118" s="456" t="s">
        <v>213</v>
      </c>
      <c r="Y118" s="456" t="s">
        <v>213</v>
      </c>
      <c r="Z118" s="456" t="s">
        <v>213</v>
      </c>
      <c r="AA118" s="456" t="s">
        <v>213</v>
      </c>
      <c r="AB118" s="512"/>
      <c r="AC118" s="512"/>
      <c r="AD118" s="457" t="s">
        <v>213</v>
      </c>
      <c r="AE118" s="456" t="s">
        <v>213</v>
      </c>
      <c r="AF118" s="456" t="s">
        <v>991</v>
      </c>
      <c r="AG118" s="456" t="s">
        <v>423</v>
      </c>
      <c r="AH118" s="456" t="s">
        <v>214</v>
      </c>
      <c r="AI118" s="456" t="s">
        <v>214</v>
      </c>
      <c r="AJ118" s="456" t="s">
        <v>260</v>
      </c>
      <c r="AK118" s="512">
        <f t="shared" si="12"/>
        <v>4022</v>
      </c>
      <c r="AL118" s="512">
        <v>2022</v>
      </c>
      <c r="AM118" s="512">
        <v>2000</v>
      </c>
      <c r="AN118" s="512"/>
      <c r="AO118" s="512"/>
      <c r="AP118" s="512"/>
      <c r="AQ118" s="512"/>
      <c r="AR118" s="512"/>
      <c r="AS118" s="512"/>
      <c r="AT118" s="512"/>
      <c r="AU118" s="512"/>
      <c r="AV118" s="512"/>
      <c r="AW118" s="512">
        <v>2000</v>
      </c>
      <c r="AX118" s="512">
        <v>2000</v>
      </c>
      <c r="AY118" s="512"/>
      <c r="AZ118" s="512"/>
      <c r="BA118" s="512"/>
      <c r="BB118" s="512"/>
      <c r="BC118" s="512">
        <v>1000</v>
      </c>
      <c r="BD118" s="512"/>
      <c r="BE118" s="512" t="s">
        <v>10</v>
      </c>
      <c r="BF118" s="512">
        <f t="shared" si="13"/>
        <v>7000</v>
      </c>
      <c r="BG118" s="512">
        <v>7000</v>
      </c>
      <c r="BH118" s="512"/>
      <c r="BI118" s="512"/>
      <c r="BJ118" s="512">
        <f t="shared" si="14"/>
        <v>2.011</v>
      </c>
      <c r="BK118" s="512"/>
      <c r="BL118" s="512">
        <v>2.011</v>
      </c>
      <c r="BM118" s="512">
        <f t="shared" si="15"/>
        <v>2.41309965517241</v>
      </c>
      <c r="BN118" s="528">
        <v>10</v>
      </c>
      <c r="BO118" s="512"/>
      <c r="BP118" s="512"/>
      <c r="BQ118" s="512"/>
      <c r="BR118" s="512"/>
      <c r="BS118" s="512"/>
      <c r="BT118" s="558"/>
      <c r="BU118" s="558"/>
      <c r="BW118" s="415" t="str">
        <f>VLOOKUP(P118,'[1]2021年自治区专项债券项目财政部、发改委审核通过明细表'!$F:$F,1,FALSE)</f>
        <v>P21652301-0023</v>
      </c>
      <c r="BX118" s="415" t="str">
        <f>VLOOKUP(E118,'[1]2021年自治区专项债券项目财政部、发改委审核通过明细表'!$E:$E,1,FALSE)</f>
        <v>昌吉州昌吉市医疗垃圾物处理项目</v>
      </c>
    </row>
    <row r="119" s="416" customFormat="1" ht="33" customHeight="1" spans="1:76">
      <c r="A119" s="458">
        <v>32</v>
      </c>
      <c r="B119" s="479" t="s">
        <v>807</v>
      </c>
      <c r="C119" s="478" t="s">
        <v>992</v>
      </c>
      <c r="D119" s="478">
        <v>652327</v>
      </c>
      <c r="E119" s="478" t="s">
        <v>993</v>
      </c>
      <c r="F119" s="456" t="s">
        <v>994</v>
      </c>
      <c r="G119" s="478" t="s">
        <v>995</v>
      </c>
      <c r="H119" s="467" t="s">
        <v>41</v>
      </c>
      <c r="I119" s="477" t="s">
        <v>209</v>
      </c>
      <c r="J119" s="456">
        <v>2020</v>
      </c>
      <c r="K119" s="456">
        <v>2</v>
      </c>
      <c r="L119" s="488">
        <v>43971</v>
      </c>
      <c r="M119" s="488">
        <v>44196</v>
      </c>
      <c r="N119" s="478" t="s">
        <v>995</v>
      </c>
      <c r="O119" s="478" t="s">
        <v>996</v>
      </c>
      <c r="P119" s="478" t="s">
        <v>997</v>
      </c>
      <c r="Q119" s="478" t="s">
        <v>998</v>
      </c>
      <c r="R119" s="512">
        <v>15600</v>
      </c>
      <c r="S119" s="456" t="s">
        <v>213</v>
      </c>
      <c r="T119" s="456" t="s">
        <v>213</v>
      </c>
      <c r="U119" s="456" t="s">
        <v>213</v>
      </c>
      <c r="V119" s="456" t="s">
        <v>214</v>
      </c>
      <c r="W119" s="456" t="s">
        <v>213</v>
      </c>
      <c r="X119" s="456" t="s">
        <v>213</v>
      </c>
      <c r="Y119" s="456" t="s">
        <v>213</v>
      </c>
      <c r="Z119" s="456" t="s">
        <v>213</v>
      </c>
      <c r="AA119" s="456" t="s">
        <v>213</v>
      </c>
      <c r="AB119" s="512"/>
      <c r="AC119" s="512"/>
      <c r="AD119" s="457" t="s">
        <v>213</v>
      </c>
      <c r="AE119" s="456" t="s">
        <v>213</v>
      </c>
      <c r="AF119" s="456" t="s">
        <v>999</v>
      </c>
      <c r="AG119" s="456" t="s">
        <v>423</v>
      </c>
      <c r="AH119" s="456" t="s">
        <v>214</v>
      </c>
      <c r="AI119" s="456" t="s">
        <v>214</v>
      </c>
      <c r="AJ119" s="456" t="s">
        <v>260</v>
      </c>
      <c r="AK119" s="512">
        <f t="shared" si="12"/>
        <v>15600</v>
      </c>
      <c r="AL119" s="512">
        <v>3600</v>
      </c>
      <c r="AM119" s="512">
        <v>12000</v>
      </c>
      <c r="AN119" s="512"/>
      <c r="AO119" s="512"/>
      <c r="AP119" s="512"/>
      <c r="AQ119" s="512">
        <v>230</v>
      </c>
      <c r="AR119" s="512">
        <v>230</v>
      </c>
      <c r="AS119" s="512"/>
      <c r="AT119" s="512"/>
      <c r="AU119" s="512"/>
      <c r="AV119" s="512"/>
      <c r="AW119" s="512">
        <v>9000</v>
      </c>
      <c r="AX119" s="512">
        <v>9000</v>
      </c>
      <c r="AY119" s="512">
        <v>6600</v>
      </c>
      <c r="AZ119" s="512">
        <v>3000</v>
      </c>
      <c r="BA119" s="512"/>
      <c r="BB119" s="512"/>
      <c r="BC119" s="512">
        <v>6000</v>
      </c>
      <c r="BD119" s="512"/>
      <c r="BE119" s="512" t="s">
        <v>10</v>
      </c>
      <c r="BF119" s="512">
        <f t="shared" si="13"/>
        <v>40320</v>
      </c>
      <c r="BG119" s="512">
        <v>40320</v>
      </c>
      <c r="BH119" s="512"/>
      <c r="BI119" s="512"/>
      <c r="BJ119" s="512">
        <f t="shared" si="14"/>
        <v>10390</v>
      </c>
      <c r="BK119" s="512"/>
      <c r="BL119" s="512">
        <v>10390</v>
      </c>
      <c r="BM119" s="512">
        <f t="shared" si="15"/>
        <v>1.72011494252874</v>
      </c>
      <c r="BN119" s="528">
        <v>10</v>
      </c>
      <c r="BO119" s="512"/>
      <c r="BP119" s="512"/>
      <c r="BQ119" s="512"/>
      <c r="BR119" s="512"/>
      <c r="BS119" s="512"/>
      <c r="BT119" s="558"/>
      <c r="BU119" s="558"/>
      <c r="BW119" s="415" t="str">
        <f>VLOOKUP(P119,'[1]2021年自治区专项债券项目财政部、发改委审核通过明细表'!$F:$F,1,FALSE)</f>
        <v>P20652327-0029</v>
      </c>
      <c r="BX119" s="415" t="str">
        <f>VLOOKUP(E119,'[1]2021年自治区专项债券项目财政部、发改委审核通过明细表'!$E:$E,1,FALSE)</f>
        <v>吉木萨尔县北庭故城旅游景区基础设施建设项目</v>
      </c>
    </row>
    <row r="120" s="416" customFormat="1" ht="33" customHeight="1" spans="1:76">
      <c r="A120" s="458">
        <v>33</v>
      </c>
      <c r="B120" s="479" t="s">
        <v>807</v>
      </c>
      <c r="C120" s="478" t="s">
        <v>992</v>
      </c>
      <c r="D120" s="478">
        <v>652327</v>
      </c>
      <c r="E120" s="478" t="s">
        <v>1000</v>
      </c>
      <c r="F120" s="456" t="s">
        <v>1001</v>
      </c>
      <c r="G120" s="478" t="s">
        <v>1002</v>
      </c>
      <c r="H120" s="467" t="s">
        <v>25</v>
      </c>
      <c r="I120" s="477" t="s">
        <v>241</v>
      </c>
      <c r="J120" s="456">
        <v>2020</v>
      </c>
      <c r="K120" s="456">
        <v>3</v>
      </c>
      <c r="L120" s="488">
        <v>44134</v>
      </c>
      <c r="M120" s="488">
        <v>44895</v>
      </c>
      <c r="N120" s="478" t="s">
        <v>1002</v>
      </c>
      <c r="O120" s="478" t="s">
        <v>1003</v>
      </c>
      <c r="P120" s="478" t="s">
        <v>1004</v>
      </c>
      <c r="Q120" s="478" t="s">
        <v>1005</v>
      </c>
      <c r="R120" s="512">
        <v>26133</v>
      </c>
      <c r="S120" s="456" t="s">
        <v>213</v>
      </c>
      <c r="T120" s="456" t="s">
        <v>213</v>
      </c>
      <c r="U120" s="456" t="s">
        <v>213</v>
      </c>
      <c r="V120" s="456" t="s">
        <v>214</v>
      </c>
      <c r="W120" s="456" t="s">
        <v>214</v>
      </c>
      <c r="X120" s="456" t="s">
        <v>214</v>
      </c>
      <c r="Y120" s="456" t="s">
        <v>214</v>
      </c>
      <c r="Z120" s="456" t="s">
        <v>214</v>
      </c>
      <c r="AA120" s="456" t="s">
        <v>214</v>
      </c>
      <c r="AB120" s="512"/>
      <c r="AC120" s="512"/>
      <c r="AD120" s="457" t="s">
        <v>213</v>
      </c>
      <c r="AE120" s="456" t="s">
        <v>213</v>
      </c>
      <c r="AF120" s="456" t="s">
        <v>1006</v>
      </c>
      <c r="AG120" s="456" t="s">
        <v>215</v>
      </c>
      <c r="AH120" s="456" t="s">
        <v>214</v>
      </c>
      <c r="AI120" s="456" t="s">
        <v>214</v>
      </c>
      <c r="AJ120" s="456" t="s">
        <v>260</v>
      </c>
      <c r="AK120" s="512">
        <f t="shared" si="12"/>
        <v>26133</v>
      </c>
      <c r="AL120" s="512">
        <v>6133</v>
      </c>
      <c r="AM120" s="512">
        <v>20000</v>
      </c>
      <c r="AN120" s="512"/>
      <c r="AO120" s="512"/>
      <c r="AP120" s="512"/>
      <c r="AQ120" s="512"/>
      <c r="AR120" s="512"/>
      <c r="AS120" s="512"/>
      <c r="AT120" s="512"/>
      <c r="AU120" s="512"/>
      <c r="AV120" s="512"/>
      <c r="AW120" s="512">
        <v>18133</v>
      </c>
      <c r="AX120" s="512">
        <v>12000</v>
      </c>
      <c r="AY120" s="512">
        <v>8000</v>
      </c>
      <c r="AZ120" s="512">
        <v>8000</v>
      </c>
      <c r="BA120" s="512"/>
      <c r="BB120" s="512"/>
      <c r="BC120" s="512">
        <v>1000</v>
      </c>
      <c r="BD120" s="512"/>
      <c r="BE120" s="512" t="s">
        <v>10</v>
      </c>
      <c r="BF120" s="512">
        <f t="shared" si="13"/>
        <v>71900</v>
      </c>
      <c r="BG120" s="512">
        <v>71900</v>
      </c>
      <c r="BH120" s="512"/>
      <c r="BI120" s="512"/>
      <c r="BJ120" s="512">
        <f t="shared" si="14"/>
        <v>2900</v>
      </c>
      <c r="BK120" s="512"/>
      <c r="BL120" s="512">
        <v>2900</v>
      </c>
      <c r="BM120" s="512">
        <f t="shared" si="15"/>
        <v>2.37931034482759</v>
      </c>
      <c r="BN120" s="528">
        <v>10</v>
      </c>
      <c r="BO120" s="512"/>
      <c r="BP120" s="512"/>
      <c r="BQ120" s="512"/>
      <c r="BR120" s="512"/>
      <c r="BS120" s="512"/>
      <c r="BT120" s="558"/>
      <c r="BU120" s="558"/>
      <c r="BW120" s="415" t="str">
        <f>VLOOKUP(P120,'[1]2021年自治区专项债券项目财政部、发改委审核通过明细表'!$F:$F,1,FALSE)</f>
        <v>P20652327-0023</v>
      </c>
      <c r="BX120" s="415" t="str">
        <f>VLOOKUP(E120,'[1]2021年自治区专项债券项目财政部、发改委审核通过明细表'!$E:$E,1,FALSE)</f>
        <v>新疆吉木萨尔县泉沟水库枢纽工程</v>
      </c>
    </row>
    <row r="121" s="416" customFormat="1" ht="33" customHeight="1" spans="1:76">
      <c r="A121" s="458">
        <v>34</v>
      </c>
      <c r="B121" s="479" t="s">
        <v>807</v>
      </c>
      <c r="C121" s="478" t="s">
        <v>992</v>
      </c>
      <c r="D121" s="478">
        <v>652327</v>
      </c>
      <c r="E121" s="478" t="s">
        <v>1007</v>
      </c>
      <c r="F121" s="456" t="s">
        <v>1008</v>
      </c>
      <c r="G121" s="478" t="s">
        <v>1009</v>
      </c>
      <c r="H121" s="467" t="s">
        <v>47</v>
      </c>
      <c r="I121" s="477" t="s">
        <v>241</v>
      </c>
      <c r="J121" s="456">
        <v>2020</v>
      </c>
      <c r="K121" s="456">
        <v>3</v>
      </c>
      <c r="L121" s="488">
        <v>44287</v>
      </c>
      <c r="M121" s="488">
        <v>45290</v>
      </c>
      <c r="N121" s="478" t="s">
        <v>1009</v>
      </c>
      <c r="O121" s="478" t="s">
        <v>869</v>
      </c>
      <c r="P121" s="478" t="s">
        <v>1010</v>
      </c>
      <c r="Q121" s="478" t="s">
        <v>1011</v>
      </c>
      <c r="R121" s="512">
        <v>73806</v>
      </c>
      <c r="S121" s="456" t="s">
        <v>213</v>
      </c>
      <c r="T121" s="456" t="s">
        <v>213</v>
      </c>
      <c r="U121" s="456" t="s">
        <v>213</v>
      </c>
      <c r="V121" s="456" t="s">
        <v>214</v>
      </c>
      <c r="W121" s="456" t="s">
        <v>213</v>
      </c>
      <c r="X121" s="456" t="s">
        <v>213</v>
      </c>
      <c r="Y121" s="456" t="s">
        <v>213</v>
      </c>
      <c r="Z121" s="456" t="s">
        <v>214</v>
      </c>
      <c r="AA121" s="456" t="s">
        <v>214</v>
      </c>
      <c r="AB121" s="512"/>
      <c r="AC121" s="512"/>
      <c r="AD121" s="457" t="s">
        <v>213</v>
      </c>
      <c r="AE121" s="456" t="s">
        <v>213</v>
      </c>
      <c r="AF121" s="456" t="s">
        <v>1012</v>
      </c>
      <c r="AG121" s="456" t="s">
        <v>423</v>
      </c>
      <c r="AH121" s="456" t="s">
        <v>214</v>
      </c>
      <c r="AI121" s="456" t="s">
        <v>214</v>
      </c>
      <c r="AJ121" s="456" t="s">
        <v>260</v>
      </c>
      <c r="AK121" s="512">
        <f t="shared" si="12"/>
        <v>73806</v>
      </c>
      <c r="AL121" s="512">
        <v>13806</v>
      </c>
      <c r="AM121" s="512">
        <v>60000</v>
      </c>
      <c r="AN121" s="512"/>
      <c r="AO121" s="512"/>
      <c r="AP121" s="512"/>
      <c r="AQ121" s="512"/>
      <c r="AR121" s="512"/>
      <c r="AS121" s="512"/>
      <c r="AT121" s="512"/>
      <c r="AU121" s="512"/>
      <c r="AV121" s="512"/>
      <c r="AW121" s="512">
        <v>20000</v>
      </c>
      <c r="AX121" s="512">
        <v>20000</v>
      </c>
      <c r="AY121" s="512">
        <v>33806</v>
      </c>
      <c r="AZ121" s="512">
        <v>20000</v>
      </c>
      <c r="BA121" s="512">
        <v>20000</v>
      </c>
      <c r="BB121" s="512">
        <v>20000</v>
      </c>
      <c r="BC121" s="512">
        <v>10000</v>
      </c>
      <c r="BD121" s="512"/>
      <c r="BE121" s="512" t="s">
        <v>10</v>
      </c>
      <c r="BF121" s="512">
        <f t="shared" si="13"/>
        <v>125792</v>
      </c>
      <c r="BG121" s="512">
        <v>125792</v>
      </c>
      <c r="BH121" s="512"/>
      <c r="BI121" s="512"/>
      <c r="BJ121" s="512">
        <f t="shared" si="14"/>
        <v>3526</v>
      </c>
      <c r="BK121" s="512"/>
      <c r="BL121" s="512">
        <v>3526</v>
      </c>
      <c r="BM121" s="512">
        <f t="shared" si="15"/>
        <v>1.40535632183908</v>
      </c>
      <c r="BN121" s="528">
        <v>10</v>
      </c>
      <c r="BO121" s="512"/>
      <c r="BP121" s="512"/>
      <c r="BQ121" s="512"/>
      <c r="BR121" s="512"/>
      <c r="BS121" s="512"/>
      <c r="BT121" s="558"/>
      <c r="BU121" s="558"/>
      <c r="BW121" s="415" t="str">
        <f>VLOOKUP(P121,'[1]2021年自治区专项债券项目财政部、发改委审核通过明细表'!$F:$F,1,FALSE)</f>
        <v>P20652327-0040</v>
      </c>
      <c r="BX121" s="415" t="str">
        <f>VLOOKUP(E121,'[1]2021年自治区专项债券项目财政部、发改委审核通过明细表'!$E:$E,1,FALSE)</f>
        <v>吉木萨尔县老城区市政基础设施改造建设项目</v>
      </c>
    </row>
    <row r="122" s="416" customFormat="1" ht="33" customHeight="1" spans="1:76">
      <c r="A122" s="458">
        <v>35</v>
      </c>
      <c r="B122" s="479" t="s">
        <v>807</v>
      </c>
      <c r="C122" s="478" t="s">
        <v>1013</v>
      </c>
      <c r="D122" s="478">
        <v>652328</v>
      </c>
      <c r="E122" s="478" t="s">
        <v>1014</v>
      </c>
      <c r="F122" s="456" t="s">
        <v>1015</v>
      </c>
      <c r="G122" s="478" t="s">
        <v>1016</v>
      </c>
      <c r="H122" s="467" t="s">
        <v>41</v>
      </c>
      <c r="I122" s="477" t="s">
        <v>209</v>
      </c>
      <c r="J122" s="456">
        <v>2020</v>
      </c>
      <c r="K122" s="456">
        <v>3</v>
      </c>
      <c r="L122" s="488">
        <v>43952</v>
      </c>
      <c r="M122" s="488">
        <v>45047</v>
      </c>
      <c r="N122" s="478" t="s">
        <v>1016</v>
      </c>
      <c r="O122" s="478" t="s">
        <v>1016</v>
      </c>
      <c r="P122" s="478" t="s">
        <v>1017</v>
      </c>
      <c r="Q122" s="478" t="s">
        <v>1018</v>
      </c>
      <c r="R122" s="512">
        <v>30000</v>
      </c>
      <c r="S122" s="456" t="s">
        <v>213</v>
      </c>
      <c r="T122" s="456" t="s">
        <v>213</v>
      </c>
      <c r="U122" s="456" t="s">
        <v>213</v>
      </c>
      <c r="V122" s="456" t="s">
        <v>214</v>
      </c>
      <c r="W122" s="456" t="s">
        <v>213</v>
      </c>
      <c r="X122" s="456" t="s">
        <v>213</v>
      </c>
      <c r="Y122" s="456" t="s">
        <v>213</v>
      </c>
      <c r="Z122" s="456" t="s">
        <v>213</v>
      </c>
      <c r="AA122" s="456" t="s">
        <v>213</v>
      </c>
      <c r="AB122" s="512"/>
      <c r="AC122" s="512"/>
      <c r="AD122" s="457" t="s">
        <v>213</v>
      </c>
      <c r="AE122" s="456" t="s">
        <v>213</v>
      </c>
      <c r="AF122" s="456" t="s">
        <v>1019</v>
      </c>
      <c r="AG122" s="456" t="s">
        <v>423</v>
      </c>
      <c r="AH122" s="456" t="s">
        <v>214</v>
      </c>
      <c r="AI122" s="456" t="s">
        <v>214</v>
      </c>
      <c r="AJ122" s="456" t="s">
        <v>260</v>
      </c>
      <c r="AK122" s="512">
        <f t="shared" si="12"/>
        <v>30000</v>
      </c>
      <c r="AL122" s="512">
        <v>10000</v>
      </c>
      <c r="AM122" s="512">
        <v>20000</v>
      </c>
      <c r="AN122" s="512"/>
      <c r="AO122" s="512"/>
      <c r="AP122" s="512"/>
      <c r="AQ122" s="512">
        <v>500</v>
      </c>
      <c r="AR122" s="512">
        <v>500</v>
      </c>
      <c r="AS122" s="512"/>
      <c r="AT122" s="512"/>
      <c r="AU122" s="512"/>
      <c r="AV122" s="512"/>
      <c r="AW122" s="512">
        <v>20000</v>
      </c>
      <c r="AX122" s="512">
        <v>20000</v>
      </c>
      <c r="AY122" s="512"/>
      <c r="AZ122" s="512"/>
      <c r="BA122" s="512"/>
      <c r="BB122" s="512"/>
      <c r="BC122" s="512">
        <v>4000</v>
      </c>
      <c r="BD122" s="512"/>
      <c r="BE122" s="512" t="s">
        <v>10</v>
      </c>
      <c r="BF122" s="512">
        <f t="shared" si="13"/>
        <v>61334</v>
      </c>
      <c r="BG122" s="512">
        <v>61334</v>
      </c>
      <c r="BH122" s="512"/>
      <c r="BI122" s="512"/>
      <c r="BJ122" s="512">
        <f t="shared" si="14"/>
        <v>7640</v>
      </c>
      <c r="BK122" s="512"/>
      <c r="BL122" s="512">
        <v>7640</v>
      </c>
      <c r="BM122" s="512">
        <f t="shared" si="15"/>
        <v>1.85151724137931</v>
      </c>
      <c r="BN122" s="528">
        <v>10</v>
      </c>
      <c r="BO122" s="512"/>
      <c r="BP122" s="512"/>
      <c r="BQ122" s="512"/>
      <c r="BR122" s="512"/>
      <c r="BS122" s="512"/>
      <c r="BT122" s="558"/>
      <c r="BU122" s="558"/>
      <c r="BW122" s="415" t="str">
        <f>VLOOKUP(P122,'[1]2021年自治区专项债券项目财政部、发改委审核通过明细表'!$F:$F,1,FALSE)</f>
        <v>P20652328-0013</v>
      </c>
      <c r="BX122" s="415" t="str">
        <f>VLOOKUP(E122,'[1]2021年自治区专项债券项目财政部、发改委审核通过明细表'!$E:$E,1,FALSE)</f>
        <v>木垒县南部山区旅游基础设施建设项目</v>
      </c>
    </row>
    <row r="123" s="416" customFormat="1" ht="33" customHeight="1" spans="1:76">
      <c r="A123" s="458">
        <v>36</v>
      </c>
      <c r="B123" s="479" t="s">
        <v>807</v>
      </c>
      <c r="C123" s="478" t="s">
        <v>1013</v>
      </c>
      <c r="D123" s="478">
        <v>652328</v>
      </c>
      <c r="E123" s="478" t="s">
        <v>1020</v>
      </c>
      <c r="F123" s="456" t="s">
        <v>1021</v>
      </c>
      <c r="G123" s="478" t="s">
        <v>1022</v>
      </c>
      <c r="H123" s="467" t="s">
        <v>47</v>
      </c>
      <c r="I123" s="477" t="s">
        <v>241</v>
      </c>
      <c r="J123" s="456">
        <v>2020</v>
      </c>
      <c r="K123" s="456">
        <v>2</v>
      </c>
      <c r="L123" s="488">
        <v>44197</v>
      </c>
      <c r="M123" s="488">
        <v>44927</v>
      </c>
      <c r="N123" s="478" t="s">
        <v>1022</v>
      </c>
      <c r="O123" s="478" t="s">
        <v>1022</v>
      </c>
      <c r="P123" s="478" t="s">
        <v>1023</v>
      </c>
      <c r="Q123" s="478" t="s">
        <v>1024</v>
      </c>
      <c r="R123" s="512">
        <v>12000</v>
      </c>
      <c r="S123" s="456" t="s">
        <v>213</v>
      </c>
      <c r="T123" s="456" t="s">
        <v>213</v>
      </c>
      <c r="U123" s="456" t="s">
        <v>213</v>
      </c>
      <c r="V123" s="456" t="s">
        <v>214</v>
      </c>
      <c r="W123" s="456" t="s">
        <v>213</v>
      </c>
      <c r="X123" s="456" t="s">
        <v>214</v>
      </c>
      <c r="Y123" s="456" t="s">
        <v>214</v>
      </c>
      <c r="Z123" s="456" t="s">
        <v>214</v>
      </c>
      <c r="AA123" s="456" t="s">
        <v>214</v>
      </c>
      <c r="AB123" s="512"/>
      <c r="AC123" s="512"/>
      <c r="AD123" s="457" t="s">
        <v>213</v>
      </c>
      <c r="AE123" s="456" t="s">
        <v>213</v>
      </c>
      <c r="AF123" s="456" t="s">
        <v>1025</v>
      </c>
      <c r="AG123" s="456" t="s">
        <v>423</v>
      </c>
      <c r="AH123" s="456" t="s">
        <v>214</v>
      </c>
      <c r="AI123" s="456" t="s">
        <v>214</v>
      </c>
      <c r="AJ123" s="456" t="s">
        <v>260</v>
      </c>
      <c r="AK123" s="512">
        <f t="shared" si="12"/>
        <v>12000</v>
      </c>
      <c r="AL123" s="512">
        <v>2000</v>
      </c>
      <c r="AM123" s="512">
        <v>10000</v>
      </c>
      <c r="AN123" s="512"/>
      <c r="AO123" s="512"/>
      <c r="AP123" s="512"/>
      <c r="AQ123" s="512"/>
      <c r="AR123" s="512"/>
      <c r="AS123" s="512"/>
      <c r="AT123" s="512"/>
      <c r="AU123" s="512"/>
      <c r="AV123" s="512"/>
      <c r="AW123" s="512">
        <v>10000</v>
      </c>
      <c r="AX123" s="512">
        <v>10000</v>
      </c>
      <c r="AY123" s="512"/>
      <c r="AZ123" s="512"/>
      <c r="BA123" s="512"/>
      <c r="BB123" s="512"/>
      <c r="BC123" s="512">
        <v>4000</v>
      </c>
      <c r="BD123" s="512"/>
      <c r="BE123" s="512" t="s">
        <v>10</v>
      </c>
      <c r="BF123" s="512">
        <f t="shared" si="13"/>
        <v>31284</v>
      </c>
      <c r="BG123" s="512">
        <v>31284</v>
      </c>
      <c r="BH123" s="512"/>
      <c r="BI123" s="512"/>
      <c r="BJ123" s="512">
        <f t="shared" si="14"/>
        <v>3060</v>
      </c>
      <c r="BK123" s="512"/>
      <c r="BL123" s="512">
        <v>3060</v>
      </c>
      <c r="BM123" s="512">
        <f t="shared" si="15"/>
        <v>1.94648275862069</v>
      </c>
      <c r="BN123" s="528">
        <v>10</v>
      </c>
      <c r="BO123" s="512"/>
      <c r="BP123" s="512"/>
      <c r="BQ123" s="512"/>
      <c r="BR123" s="512"/>
      <c r="BS123" s="512"/>
      <c r="BT123" s="558"/>
      <c r="BU123" s="558"/>
      <c r="BW123" s="415" t="str">
        <f>VLOOKUP(P123,'[1]2021年自治区专项债券项目财政部、发改委审核通过明细表'!$F:$F,1,FALSE)</f>
        <v>P20652328-0015</v>
      </c>
      <c r="BX123" s="415" t="str">
        <f>VLOOKUP(E123,'[1]2021年自治区专项债券项目财政部、发改委审核通过明细表'!$E:$E,1,FALSE)</f>
        <v>木垒县供水设施建设项目</v>
      </c>
    </row>
    <row r="124" s="416" customFormat="1" ht="33" customHeight="1" spans="1:76">
      <c r="A124" s="458">
        <v>37</v>
      </c>
      <c r="B124" s="479" t="s">
        <v>807</v>
      </c>
      <c r="C124" s="478" t="s">
        <v>1013</v>
      </c>
      <c r="D124" s="478">
        <v>652328</v>
      </c>
      <c r="E124" s="478" t="s">
        <v>1026</v>
      </c>
      <c r="F124" s="456" t="s">
        <v>1027</v>
      </c>
      <c r="G124" s="478" t="s">
        <v>1028</v>
      </c>
      <c r="H124" s="467" t="s">
        <v>55</v>
      </c>
      <c r="I124" s="477" t="s">
        <v>241</v>
      </c>
      <c r="J124" s="456">
        <v>2020</v>
      </c>
      <c r="K124" s="456">
        <v>2</v>
      </c>
      <c r="L124" s="488">
        <v>44317</v>
      </c>
      <c r="M124" s="488">
        <v>45047</v>
      </c>
      <c r="N124" s="478" t="s">
        <v>1028</v>
      </c>
      <c r="O124" s="478" t="s">
        <v>1028</v>
      </c>
      <c r="P124" s="478" t="s">
        <v>1029</v>
      </c>
      <c r="Q124" s="478" t="s">
        <v>1030</v>
      </c>
      <c r="R124" s="512">
        <v>7500</v>
      </c>
      <c r="S124" s="456" t="s">
        <v>213</v>
      </c>
      <c r="T124" s="456" t="s">
        <v>213</v>
      </c>
      <c r="U124" s="456" t="s">
        <v>213</v>
      </c>
      <c r="V124" s="456" t="s">
        <v>214</v>
      </c>
      <c r="W124" s="456" t="s">
        <v>213</v>
      </c>
      <c r="X124" s="456" t="s">
        <v>214</v>
      </c>
      <c r="Y124" s="456" t="s">
        <v>214</v>
      </c>
      <c r="Z124" s="456" t="s">
        <v>214</v>
      </c>
      <c r="AA124" s="456" t="s">
        <v>214</v>
      </c>
      <c r="AB124" s="512"/>
      <c r="AC124" s="512"/>
      <c r="AD124" s="457" t="s">
        <v>213</v>
      </c>
      <c r="AE124" s="456" t="s">
        <v>213</v>
      </c>
      <c r="AF124" s="456" t="s">
        <v>1031</v>
      </c>
      <c r="AG124" s="456" t="s">
        <v>423</v>
      </c>
      <c r="AH124" s="456" t="s">
        <v>214</v>
      </c>
      <c r="AI124" s="456" t="s">
        <v>214</v>
      </c>
      <c r="AJ124" s="456" t="s">
        <v>260</v>
      </c>
      <c r="AK124" s="512">
        <f t="shared" si="12"/>
        <v>7500</v>
      </c>
      <c r="AL124" s="512">
        <v>1500</v>
      </c>
      <c r="AM124" s="512">
        <v>6000</v>
      </c>
      <c r="AN124" s="512"/>
      <c r="AO124" s="512"/>
      <c r="AP124" s="512"/>
      <c r="AQ124" s="512"/>
      <c r="AR124" s="512"/>
      <c r="AS124" s="512"/>
      <c r="AT124" s="512"/>
      <c r="AU124" s="512"/>
      <c r="AV124" s="512"/>
      <c r="AW124" s="512">
        <v>6000</v>
      </c>
      <c r="AX124" s="512">
        <v>6000</v>
      </c>
      <c r="AY124" s="512"/>
      <c r="AZ124" s="512"/>
      <c r="BA124" s="512"/>
      <c r="BB124" s="512"/>
      <c r="BC124" s="512">
        <v>1000</v>
      </c>
      <c r="BD124" s="512"/>
      <c r="BE124" s="512" t="s">
        <v>10</v>
      </c>
      <c r="BF124" s="512">
        <f t="shared" si="13"/>
        <v>21284</v>
      </c>
      <c r="BG124" s="512">
        <v>21284</v>
      </c>
      <c r="BH124" s="512"/>
      <c r="BI124" s="512"/>
      <c r="BJ124" s="512">
        <f t="shared" si="14"/>
        <v>1920</v>
      </c>
      <c r="BK124" s="512"/>
      <c r="BL124" s="512">
        <v>1920</v>
      </c>
      <c r="BM124" s="512">
        <f t="shared" si="15"/>
        <v>2.22574712643678</v>
      </c>
      <c r="BN124" s="528">
        <v>10</v>
      </c>
      <c r="BO124" s="512"/>
      <c r="BP124" s="512"/>
      <c r="BQ124" s="512"/>
      <c r="BR124" s="512"/>
      <c r="BS124" s="512"/>
      <c r="BT124" s="558"/>
      <c r="BU124" s="558"/>
      <c r="BW124" s="415" t="str">
        <f>VLOOKUP(P124,'[1]2021年自治区专项债券项目财政部、发改委审核通过明细表'!$F:$F,1,FALSE)</f>
        <v>P20652328-0024</v>
      </c>
      <c r="BX124" s="415" t="str">
        <f>VLOOKUP(E124,'[1]2021年自治区专项债券项目财政部、发改委审核通过明细表'!$E:$E,1,FALSE)</f>
        <v>木垒县民生工业园区标准化厂房（三期）建设项目</v>
      </c>
    </row>
    <row r="125" s="416" customFormat="1" ht="33" customHeight="1" spans="1:76">
      <c r="A125" s="458">
        <v>38</v>
      </c>
      <c r="B125" s="479" t="s">
        <v>807</v>
      </c>
      <c r="C125" s="478" t="s">
        <v>1013</v>
      </c>
      <c r="D125" s="478">
        <v>652328</v>
      </c>
      <c r="E125" s="478" t="s">
        <v>1032</v>
      </c>
      <c r="F125" s="456" t="s">
        <v>1033</v>
      </c>
      <c r="G125" s="478" t="s">
        <v>1016</v>
      </c>
      <c r="H125" s="467" t="s">
        <v>41</v>
      </c>
      <c r="I125" s="477" t="s">
        <v>209</v>
      </c>
      <c r="J125" s="456">
        <v>2019</v>
      </c>
      <c r="K125" s="456">
        <v>2</v>
      </c>
      <c r="L125" s="488">
        <v>43952</v>
      </c>
      <c r="M125" s="488">
        <v>44682</v>
      </c>
      <c r="N125" s="478" t="s">
        <v>1016</v>
      </c>
      <c r="O125" s="478" t="s">
        <v>1016</v>
      </c>
      <c r="P125" s="478" t="s">
        <v>1034</v>
      </c>
      <c r="Q125" s="478" t="s">
        <v>1035</v>
      </c>
      <c r="R125" s="512">
        <v>25550</v>
      </c>
      <c r="S125" s="456" t="s">
        <v>213</v>
      </c>
      <c r="T125" s="456" t="s">
        <v>213</v>
      </c>
      <c r="U125" s="456" t="s">
        <v>213</v>
      </c>
      <c r="V125" s="456" t="s">
        <v>213</v>
      </c>
      <c r="W125" s="456" t="s">
        <v>213</v>
      </c>
      <c r="X125" s="456" t="s">
        <v>214</v>
      </c>
      <c r="Y125" s="456" t="s">
        <v>214</v>
      </c>
      <c r="Z125" s="456" t="s">
        <v>214</v>
      </c>
      <c r="AA125" s="456" t="s">
        <v>214</v>
      </c>
      <c r="AB125" s="512"/>
      <c r="AC125" s="512"/>
      <c r="AD125" s="457" t="s">
        <v>213</v>
      </c>
      <c r="AE125" s="456" t="s">
        <v>213</v>
      </c>
      <c r="AF125" s="456" t="s">
        <v>1036</v>
      </c>
      <c r="AG125" s="456" t="s">
        <v>423</v>
      </c>
      <c r="AH125" s="456" t="s">
        <v>214</v>
      </c>
      <c r="AI125" s="456" t="s">
        <v>214</v>
      </c>
      <c r="AJ125" s="456" t="s">
        <v>260</v>
      </c>
      <c r="AK125" s="512">
        <f t="shared" si="12"/>
        <v>25550</v>
      </c>
      <c r="AL125" s="512">
        <v>5550</v>
      </c>
      <c r="AM125" s="512">
        <v>20000</v>
      </c>
      <c r="AN125" s="512"/>
      <c r="AO125" s="512"/>
      <c r="AP125" s="512"/>
      <c r="AQ125" s="512">
        <v>6000</v>
      </c>
      <c r="AR125" s="512"/>
      <c r="AS125" s="512">
        <v>6000</v>
      </c>
      <c r="AT125" s="512"/>
      <c r="AU125" s="512"/>
      <c r="AV125" s="512"/>
      <c r="AW125" s="512">
        <v>14000</v>
      </c>
      <c r="AX125" s="512">
        <v>14000</v>
      </c>
      <c r="AY125" s="512"/>
      <c r="AZ125" s="512"/>
      <c r="BA125" s="512"/>
      <c r="BB125" s="512"/>
      <c r="BC125" s="512">
        <v>4000</v>
      </c>
      <c r="BD125" s="512"/>
      <c r="BE125" s="512" t="s">
        <v>10</v>
      </c>
      <c r="BF125" s="512">
        <f t="shared" si="13"/>
        <v>133773</v>
      </c>
      <c r="BG125" s="512">
        <v>133773</v>
      </c>
      <c r="BH125" s="512"/>
      <c r="BI125" s="512"/>
      <c r="BJ125" s="512">
        <f t="shared" si="14"/>
        <v>40749</v>
      </c>
      <c r="BK125" s="512"/>
      <c r="BL125" s="512">
        <v>40749</v>
      </c>
      <c r="BM125" s="512">
        <f t="shared" si="15"/>
        <v>3.20772413793103</v>
      </c>
      <c r="BN125" s="528">
        <v>10</v>
      </c>
      <c r="BO125" s="512"/>
      <c r="BP125" s="512"/>
      <c r="BQ125" s="512"/>
      <c r="BR125" s="512"/>
      <c r="BS125" s="512"/>
      <c r="BT125" s="558"/>
      <c r="BU125" s="558"/>
      <c r="BW125" s="415" t="str">
        <f>VLOOKUP(P125,'[1]2021年自治区专项债券项目财政部、发改委审核通过明细表'!$F:$F,1,FALSE)</f>
        <v>P19652328-0017</v>
      </c>
      <c r="BX125" s="415" t="str">
        <f>VLOOKUP(E125,'[1]2021年自治区专项债券项目财政部、发改委审核通过明细表'!$E:$E,1,FALSE)</f>
        <v>木垒县鸣沙山胡杨林景区建设项目</v>
      </c>
    </row>
    <row r="126" s="416" customFormat="1" ht="33" customHeight="1" spans="1:76">
      <c r="A126" s="458">
        <v>39</v>
      </c>
      <c r="B126" s="479" t="s">
        <v>807</v>
      </c>
      <c r="C126" s="478" t="s">
        <v>1013</v>
      </c>
      <c r="D126" s="478">
        <v>652328</v>
      </c>
      <c r="E126" s="478" t="s">
        <v>1037</v>
      </c>
      <c r="F126" s="456" t="s">
        <v>1038</v>
      </c>
      <c r="G126" s="478" t="s">
        <v>1039</v>
      </c>
      <c r="H126" s="467" t="s">
        <v>23</v>
      </c>
      <c r="I126" s="477" t="s">
        <v>209</v>
      </c>
      <c r="J126" s="456">
        <v>2020</v>
      </c>
      <c r="K126" s="456">
        <v>1</v>
      </c>
      <c r="L126" s="488">
        <v>43983</v>
      </c>
      <c r="M126" s="488">
        <v>44348</v>
      </c>
      <c r="N126" s="478" t="s">
        <v>1039</v>
      </c>
      <c r="O126" s="478" t="s">
        <v>1039</v>
      </c>
      <c r="P126" s="478" t="s">
        <v>1040</v>
      </c>
      <c r="Q126" s="478" t="s">
        <v>1041</v>
      </c>
      <c r="R126" s="512">
        <v>4300</v>
      </c>
      <c r="S126" s="456" t="s">
        <v>213</v>
      </c>
      <c r="T126" s="456" t="s">
        <v>213</v>
      </c>
      <c r="U126" s="456" t="s">
        <v>213</v>
      </c>
      <c r="V126" s="456" t="s">
        <v>214</v>
      </c>
      <c r="W126" s="456" t="s">
        <v>213</v>
      </c>
      <c r="X126" s="456" t="s">
        <v>214</v>
      </c>
      <c r="Y126" s="456" t="s">
        <v>214</v>
      </c>
      <c r="Z126" s="456" t="s">
        <v>214</v>
      </c>
      <c r="AA126" s="456" t="s">
        <v>214</v>
      </c>
      <c r="AB126" s="512"/>
      <c r="AC126" s="512"/>
      <c r="AD126" s="457" t="s">
        <v>213</v>
      </c>
      <c r="AE126" s="456" t="s">
        <v>213</v>
      </c>
      <c r="AF126" s="456" t="s">
        <v>1042</v>
      </c>
      <c r="AG126" s="456" t="s">
        <v>423</v>
      </c>
      <c r="AH126" s="456" t="s">
        <v>214</v>
      </c>
      <c r="AI126" s="456" t="s">
        <v>214</v>
      </c>
      <c r="AJ126" s="456" t="s">
        <v>260</v>
      </c>
      <c r="AK126" s="512">
        <f t="shared" si="12"/>
        <v>4300</v>
      </c>
      <c r="AL126" s="512">
        <v>1300</v>
      </c>
      <c r="AM126" s="512">
        <v>3000</v>
      </c>
      <c r="AN126" s="512"/>
      <c r="AO126" s="512"/>
      <c r="AP126" s="512"/>
      <c r="AQ126" s="512">
        <v>1000</v>
      </c>
      <c r="AR126" s="512"/>
      <c r="AS126" s="512">
        <v>1000</v>
      </c>
      <c r="AT126" s="512"/>
      <c r="AU126" s="512"/>
      <c r="AV126" s="512"/>
      <c r="AW126" s="512">
        <v>2000</v>
      </c>
      <c r="AX126" s="512">
        <v>2000</v>
      </c>
      <c r="AY126" s="512"/>
      <c r="AZ126" s="512"/>
      <c r="BA126" s="512"/>
      <c r="BB126" s="512"/>
      <c r="BC126" s="512">
        <v>2000</v>
      </c>
      <c r="BD126" s="512"/>
      <c r="BE126" s="512" t="s">
        <v>10</v>
      </c>
      <c r="BF126" s="512">
        <f t="shared" si="13"/>
        <v>9410</v>
      </c>
      <c r="BG126" s="512">
        <v>9410</v>
      </c>
      <c r="BH126" s="512"/>
      <c r="BI126" s="512"/>
      <c r="BJ126" s="512">
        <f t="shared" si="14"/>
        <v>1160</v>
      </c>
      <c r="BK126" s="512"/>
      <c r="BL126" s="512">
        <v>1160</v>
      </c>
      <c r="BM126" s="512">
        <f t="shared" si="15"/>
        <v>1.89655172413793</v>
      </c>
      <c r="BN126" s="528">
        <v>10</v>
      </c>
      <c r="BO126" s="512"/>
      <c r="BP126" s="512"/>
      <c r="BQ126" s="512"/>
      <c r="BR126" s="512"/>
      <c r="BS126" s="512"/>
      <c r="BT126" s="558"/>
      <c r="BU126" s="558"/>
      <c r="BW126" s="415" t="str">
        <f>VLOOKUP(P126,'[1]2021年自治区专项债券项目财政部、发改委审核通过明细表'!$F:$F,1,FALSE)</f>
        <v>P20652328-0002</v>
      </c>
      <c r="BX126" s="415" t="str">
        <f>VLOOKUP(E126,'[1]2021年自治区专项债券项目财政部、发改委审核通过明细表'!$E:$E,1,FALSE)</f>
        <v>木垒县白杨河乡农村产业融合发展示范园建设项目</v>
      </c>
    </row>
    <row r="127" s="416" customFormat="1" ht="33" customHeight="1" spans="1:76">
      <c r="A127" s="458">
        <v>40</v>
      </c>
      <c r="B127" s="479" t="s">
        <v>807</v>
      </c>
      <c r="C127" s="478" t="s">
        <v>1043</v>
      </c>
      <c r="D127" s="478">
        <v>652323</v>
      </c>
      <c r="E127" s="478" t="s">
        <v>1044</v>
      </c>
      <c r="F127" s="456" t="s">
        <v>1045</v>
      </c>
      <c r="G127" s="478" t="s">
        <v>1046</v>
      </c>
      <c r="H127" s="467" t="s">
        <v>31</v>
      </c>
      <c r="I127" s="477" t="s">
        <v>209</v>
      </c>
      <c r="J127" s="456">
        <v>2020</v>
      </c>
      <c r="K127" s="456">
        <v>1</v>
      </c>
      <c r="L127" s="488">
        <v>44075</v>
      </c>
      <c r="M127" s="488">
        <v>44256</v>
      </c>
      <c r="N127" s="478" t="s">
        <v>1047</v>
      </c>
      <c r="O127" s="478" t="s">
        <v>1048</v>
      </c>
      <c r="P127" s="478" t="s">
        <v>1049</v>
      </c>
      <c r="Q127" s="478" t="s">
        <v>1050</v>
      </c>
      <c r="R127" s="512">
        <v>7088.2</v>
      </c>
      <c r="S127" s="456" t="s">
        <v>213</v>
      </c>
      <c r="T127" s="456" t="s">
        <v>214</v>
      </c>
      <c r="U127" s="456" t="s">
        <v>214</v>
      </c>
      <c r="V127" s="456" t="s">
        <v>213</v>
      </c>
      <c r="W127" s="456" t="s">
        <v>214</v>
      </c>
      <c r="X127" s="456" t="s">
        <v>213</v>
      </c>
      <c r="Y127" s="456" t="s">
        <v>213</v>
      </c>
      <c r="Z127" s="456" t="s">
        <v>214</v>
      </c>
      <c r="AA127" s="456" t="s">
        <v>214</v>
      </c>
      <c r="AB127" s="512"/>
      <c r="AC127" s="512"/>
      <c r="AD127" s="457" t="s">
        <v>213</v>
      </c>
      <c r="AE127" s="456" t="s">
        <v>213</v>
      </c>
      <c r="AF127" s="456" t="s">
        <v>1051</v>
      </c>
      <c r="AG127" s="456" t="s">
        <v>423</v>
      </c>
      <c r="AH127" s="456" t="s">
        <v>214</v>
      </c>
      <c r="AI127" s="456" t="s">
        <v>214</v>
      </c>
      <c r="AJ127" s="456" t="s">
        <v>260</v>
      </c>
      <c r="AK127" s="512">
        <f t="shared" si="12"/>
        <v>7088.2</v>
      </c>
      <c r="AL127" s="512">
        <v>2088.2</v>
      </c>
      <c r="AM127" s="512">
        <v>5000</v>
      </c>
      <c r="AN127" s="512"/>
      <c r="AO127" s="512"/>
      <c r="AP127" s="512"/>
      <c r="AQ127" s="512">
        <v>1000</v>
      </c>
      <c r="AR127" s="512">
        <v>1000</v>
      </c>
      <c r="AS127" s="512"/>
      <c r="AT127" s="512"/>
      <c r="AU127" s="512"/>
      <c r="AV127" s="512"/>
      <c r="AW127" s="512">
        <v>5000</v>
      </c>
      <c r="AX127" s="512">
        <v>5000</v>
      </c>
      <c r="AY127" s="512"/>
      <c r="AZ127" s="512"/>
      <c r="BA127" s="512"/>
      <c r="BB127" s="512"/>
      <c r="BC127" s="512">
        <v>5000</v>
      </c>
      <c r="BD127" s="512"/>
      <c r="BE127" s="512" t="s">
        <v>10</v>
      </c>
      <c r="BF127" s="512">
        <f t="shared" si="13"/>
        <v>12300</v>
      </c>
      <c r="BG127" s="512">
        <v>12300</v>
      </c>
      <c r="BH127" s="512"/>
      <c r="BI127" s="512"/>
      <c r="BJ127" s="512">
        <f t="shared" si="14"/>
        <v>420</v>
      </c>
      <c r="BK127" s="512"/>
      <c r="BL127" s="512">
        <v>420</v>
      </c>
      <c r="BM127" s="512">
        <f t="shared" si="15"/>
        <v>1.63862068965517</v>
      </c>
      <c r="BN127" s="528">
        <v>10</v>
      </c>
      <c r="BO127" s="512"/>
      <c r="BP127" s="512"/>
      <c r="BQ127" s="512"/>
      <c r="BR127" s="512"/>
      <c r="BS127" s="512"/>
      <c r="BT127" s="558"/>
      <c r="BU127" s="558"/>
      <c r="BW127" s="415" t="str">
        <f>VLOOKUP(P127,'[1]2021年自治区专项债券项目财政部、发改委审核通过明细表'!$F:$F,1,FALSE)</f>
        <v>P20652323-0016</v>
      </c>
      <c r="BX127" s="415" t="str">
        <f>VLOOKUP(E127,'[1]2021年自治区专项债券项目财政部、发改委审核通过明细表'!$E:$E,1,FALSE)</f>
        <v>呼图壁县公共卫生防控能力提升项目</v>
      </c>
    </row>
    <row r="128" s="416" customFormat="1" ht="33" customHeight="1" spans="1:76">
      <c r="A128" s="458">
        <v>41</v>
      </c>
      <c r="B128" s="479" t="s">
        <v>807</v>
      </c>
      <c r="C128" s="478" t="s">
        <v>1043</v>
      </c>
      <c r="D128" s="478">
        <v>652323</v>
      </c>
      <c r="E128" s="478" t="s">
        <v>1052</v>
      </c>
      <c r="F128" s="456" t="s">
        <v>1053</v>
      </c>
      <c r="G128" s="478" t="s">
        <v>1054</v>
      </c>
      <c r="H128" s="467" t="s">
        <v>55</v>
      </c>
      <c r="I128" s="477" t="s">
        <v>209</v>
      </c>
      <c r="J128" s="456">
        <v>2019</v>
      </c>
      <c r="K128" s="456">
        <v>2</v>
      </c>
      <c r="L128" s="488">
        <v>43922</v>
      </c>
      <c r="M128" s="488">
        <v>44501</v>
      </c>
      <c r="N128" s="478" t="s">
        <v>1054</v>
      </c>
      <c r="O128" s="478" t="s">
        <v>1055</v>
      </c>
      <c r="P128" s="478" t="s">
        <v>1056</v>
      </c>
      <c r="Q128" s="478" t="s">
        <v>1057</v>
      </c>
      <c r="R128" s="512">
        <v>17580</v>
      </c>
      <c r="S128" s="456" t="s">
        <v>213</v>
      </c>
      <c r="T128" s="456" t="s">
        <v>213</v>
      </c>
      <c r="U128" s="456" t="s">
        <v>213</v>
      </c>
      <c r="V128" s="456" t="s">
        <v>214</v>
      </c>
      <c r="W128" s="456" t="s">
        <v>213</v>
      </c>
      <c r="X128" s="456" t="s">
        <v>213</v>
      </c>
      <c r="Y128" s="456" t="s">
        <v>213</v>
      </c>
      <c r="Z128" s="456" t="s">
        <v>214</v>
      </c>
      <c r="AA128" s="456" t="s">
        <v>214</v>
      </c>
      <c r="AB128" s="512"/>
      <c r="AC128" s="512"/>
      <c r="AD128" s="457" t="s">
        <v>213</v>
      </c>
      <c r="AE128" s="456" t="s">
        <v>213</v>
      </c>
      <c r="AF128" s="456" t="s">
        <v>1058</v>
      </c>
      <c r="AG128" s="456" t="s">
        <v>423</v>
      </c>
      <c r="AH128" s="456" t="s">
        <v>214</v>
      </c>
      <c r="AI128" s="456" t="s">
        <v>214</v>
      </c>
      <c r="AJ128" s="456" t="s">
        <v>260</v>
      </c>
      <c r="AK128" s="512">
        <f t="shared" si="12"/>
        <v>17580</v>
      </c>
      <c r="AL128" s="512">
        <v>13580</v>
      </c>
      <c r="AM128" s="512">
        <v>4000</v>
      </c>
      <c r="AN128" s="512"/>
      <c r="AO128" s="512"/>
      <c r="AP128" s="512"/>
      <c r="AQ128" s="512">
        <v>3000</v>
      </c>
      <c r="AR128" s="512"/>
      <c r="AS128" s="512">
        <v>3000</v>
      </c>
      <c r="AT128" s="512"/>
      <c r="AU128" s="512"/>
      <c r="AV128" s="512"/>
      <c r="AW128" s="512">
        <v>3000</v>
      </c>
      <c r="AX128" s="512">
        <v>3000</v>
      </c>
      <c r="AY128" s="512"/>
      <c r="AZ128" s="512"/>
      <c r="BA128" s="512"/>
      <c r="BB128" s="512"/>
      <c r="BC128" s="512">
        <v>3000</v>
      </c>
      <c r="BD128" s="512"/>
      <c r="BE128" s="512" t="s">
        <v>10</v>
      </c>
      <c r="BF128" s="512">
        <f t="shared" si="13"/>
        <v>18544</v>
      </c>
      <c r="BG128" s="512">
        <v>18544</v>
      </c>
      <c r="BH128" s="512"/>
      <c r="BI128" s="512"/>
      <c r="BJ128" s="512">
        <f t="shared" si="14"/>
        <v>5000</v>
      </c>
      <c r="BK128" s="512"/>
      <c r="BL128" s="512">
        <v>5000</v>
      </c>
      <c r="BM128" s="512">
        <f t="shared" si="15"/>
        <v>2.3351724137931</v>
      </c>
      <c r="BN128" s="528">
        <v>10</v>
      </c>
      <c r="BO128" s="512"/>
      <c r="BP128" s="512"/>
      <c r="BQ128" s="512"/>
      <c r="BR128" s="512"/>
      <c r="BS128" s="512"/>
      <c r="BT128" s="558"/>
      <c r="BU128" s="558"/>
      <c r="BW128" s="415" t="str">
        <f>VLOOKUP(P128,'[1]2021年自治区专项债券项目财政部、发改委审核通过明细表'!$F:$F,1,FALSE)</f>
        <v>P17652323-0018</v>
      </c>
      <c r="BX128" s="415" t="str">
        <f>VLOOKUP(E128,'[1]2021年自治区专项债券项目财政部、发改委审核通过明细表'!$E:$E,1,FALSE)</f>
        <v>呼图壁县纺织服装产业园配套服务基地项目</v>
      </c>
    </row>
    <row r="129" s="416" customFormat="1" ht="33" customHeight="1" spans="1:76">
      <c r="A129" s="458">
        <v>42</v>
      </c>
      <c r="B129" s="479" t="s">
        <v>807</v>
      </c>
      <c r="C129" s="478" t="s">
        <v>1043</v>
      </c>
      <c r="D129" s="478">
        <v>652323</v>
      </c>
      <c r="E129" s="478" t="s">
        <v>1059</v>
      </c>
      <c r="F129" s="456" t="s">
        <v>1060</v>
      </c>
      <c r="G129" s="478" t="s">
        <v>1061</v>
      </c>
      <c r="H129" s="467" t="s">
        <v>25</v>
      </c>
      <c r="I129" s="477" t="s">
        <v>209</v>
      </c>
      <c r="J129" s="456">
        <v>2016</v>
      </c>
      <c r="K129" s="456">
        <v>3</v>
      </c>
      <c r="L129" s="488">
        <v>44287</v>
      </c>
      <c r="M129" s="488">
        <v>44866</v>
      </c>
      <c r="N129" s="478" t="s">
        <v>1061</v>
      </c>
      <c r="O129" s="478" t="s">
        <v>1062</v>
      </c>
      <c r="P129" s="478" t="s">
        <v>1063</v>
      </c>
      <c r="Q129" s="478" t="s">
        <v>1064</v>
      </c>
      <c r="R129" s="512">
        <v>36411.69</v>
      </c>
      <c r="S129" s="456" t="s">
        <v>213</v>
      </c>
      <c r="T129" s="456" t="s">
        <v>213</v>
      </c>
      <c r="U129" s="456" t="s">
        <v>213</v>
      </c>
      <c r="V129" s="456" t="s">
        <v>213</v>
      </c>
      <c r="W129" s="456" t="s">
        <v>213</v>
      </c>
      <c r="X129" s="456" t="s">
        <v>213</v>
      </c>
      <c r="Y129" s="456" t="s">
        <v>213</v>
      </c>
      <c r="Z129" s="456" t="s">
        <v>213</v>
      </c>
      <c r="AA129" s="456" t="s">
        <v>213</v>
      </c>
      <c r="AB129" s="512"/>
      <c r="AC129" s="512"/>
      <c r="AD129" s="457" t="s">
        <v>213</v>
      </c>
      <c r="AE129" s="456" t="s">
        <v>213</v>
      </c>
      <c r="AF129" s="456" t="s">
        <v>1065</v>
      </c>
      <c r="AG129" s="456" t="s">
        <v>215</v>
      </c>
      <c r="AH129" s="456" t="s">
        <v>214</v>
      </c>
      <c r="AI129" s="456" t="s">
        <v>214</v>
      </c>
      <c r="AJ129" s="456" t="s">
        <v>260</v>
      </c>
      <c r="AK129" s="512">
        <f t="shared" si="12"/>
        <v>36411.69</v>
      </c>
      <c r="AL129" s="512">
        <v>21411.69</v>
      </c>
      <c r="AM129" s="512">
        <v>15000</v>
      </c>
      <c r="AN129" s="512"/>
      <c r="AO129" s="512"/>
      <c r="AP129" s="512"/>
      <c r="AQ129" s="512">
        <v>8000</v>
      </c>
      <c r="AR129" s="512"/>
      <c r="AS129" s="512"/>
      <c r="AT129" s="512"/>
      <c r="AU129" s="512"/>
      <c r="AV129" s="512">
        <v>8000</v>
      </c>
      <c r="AW129" s="512">
        <v>15000</v>
      </c>
      <c r="AX129" s="512">
        <v>15000</v>
      </c>
      <c r="AY129" s="512"/>
      <c r="AZ129" s="512"/>
      <c r="BA129" s="512"/>
      <c r="BB129" s="512"/>
      <c r="BC129" s="512">
        <v>10000</v>
      </c>
      <c r="BD129" s="512"/>
      <c r="BE129" s="512" t="s">
        <v>10</v>
      </c>
      <c r="BF129" s="512">
        <f t="shared" si="13"/>
        <v>50844</v>
      </c>
      <c r="BG129" s="512">
        <v>50844</v>
      </c>
      <c r="BH129" s="512"/>
      <c r="BI129" s="512"/>
      <c r="BJ129" s="512">
        <f t="shared" si="14"/>
        <v>8400</v>
      </c>
      <c r="BK129" s="512"/>
      <c r="BL129" s="512">
        <v>8400</v>
      </c>
      <c r="BM129" s="512">
        <f t="shared" si="15"/>
        <v>1.95144827586207</v>
      </c>
      <c r="BN129" s="528">
        <v>10</v>
      </c>
      <c r="BO129" s="512"/>
      <c r="BP129" s="512"/>
      <c r="BQ129" s="512"/>
      <c r="BR129" s="512"/>
      <c r="BS129" s="512"/>
      <c r="BT129" s="558"/>
      <c r="BU129" s="558"/>
      <c r="BW129" s="415" t="str">
        <f>VLOOKUP(P129,'[1]2021年自治区专项债券项目财政部、发改委审核通过明细表'!$F:$F,1,FALSE)</f>
        <v>P16652323-0028</v>
      </c>
      <c r="BX129" s="415" t="str">
        <f>VLOOKUP(E129,'[1]2021年自治区专项债券项目财政部、发改委审核通过明细表'!$E:$E,1,FALSE)</f>
        <v>呼图壁县红山下水库工程</v>
      </c>
    </row>
    <row r="130" s="416" customFormat="1" ht="33" customHeight="1" spans="1:76">
      <c r="A130" s="458">
        <v>43</v>
      </c>
      <c r="B130" s="479" t="s">
        <v>807</v>
      </c>
      <c r="C130" s="478" t="s">
        <v>1043</v>
      </c>
      <c r="D130" s="478">
        <v>652323</v>
      </c>
      <c r="E130" s="478" t="s">
        <v>1066</v>
      </c>
      <c r="F130" s="456" t="s">
        <v>1067</v>
      </c>
      <c r="G130" s="478" t="s">
        <v>1068</v>
      </c>
      <c r="H130" s="467" t="s">
        <v>57</v>
      </c>
      <c r="I130" s="477" t="s">
        <v>209</v>
      </c>
      <c r="J130" s="456">
        <v>2020</v>
      </c>
      <c r="K130" s="456">
        <v>2</v>
      </c>
      <c r="L130" s="488">
        <v>43101</v>
      </c>
      <c r="M130" s="488">
        <v>44317</v>
      </c>
      <c r="N130" s="478" t="s">
        <v>1068</v>
      </c>
      <c r="O130" s="478" t="s">
        <v>1068</v>
      </c>
      <c r="P130" s="478" t="s">
        <v>1069</v>
      </c>
      <c r="Q130" s="478" t="s">
        <v>1070</v>
      </c>
      <c r="R130" s="512">
        <v>162000</v>
      </c>
      <c r="S130" s="456" t="s">
        <v>213</v>
      </c>
      <c r="T130" s="456" t="s">
        <v>213</v>
      </c>
      <c r="U130" s="456" t="s">
        <v>213</v>
      </c>
      <c r="V130" s="456" t="s">
        <v>213</v>
      </c>
      <c r="W130" s="456" t="s">
        <v>213</v>
      </c>
      <c r="X130" s="456" t="s">
        <v>213</v>
      </c>
      <c r="Y130" s="456" t="s">
        <v>213</v>
      </c>
      <c r="Z130" s="456" t="s">
        <v>213</v>
      </c>
      <c r="AA130" s="456" t="s">
        <v>213</v>
      </c>
      <c r="AB130" s="512"/>
      <c r="AC130" s="512"/>
      <c r="AD130" s="457" t="s">
        <v>213</v>
      </c>
      <c r="AE130" s="456" t="s">
        <v>213</v>
      </c>
      <c r="AF130" s="456" t="s">
        <v>1071</v>
      </c>
      <c r="AG130" s="456" t="s">
        <v>423</v>
      </c>
      <c r="AH130" s="456" t="s">
        <v>214</v>
      </c>
      <c r="AI130" s="456" t="s">
        <v>214</v>
      </c>
      <c r="AJ130" s="456" t="s">
        <v>260</v>
      </c>
      <c r="AK130" s="512">
        <f t="shared" si="12"/>
        <v>162000</v>
      </c>
      <c r="AL130" s="512">
        <v>97000</v>
      </c>
      <c r="AM130" s="512">
        <v>65000</v>
      </c>
      <c r="AN130" s="512"/>
      <c r="AO130" s="512"/>
      <c r="AP130" s="512"/>
      <c r="AQ130" s="512">
        <v>77000</v>
      </c>
      <c r="AR130" s="512">
        <v>12000</v>
      </c>
      <c r="AS130" s="512">
        <v>65000</v>
      </c>
      <c r="AT130" s="512"/>
      <c r="AU130" s="512"/>
      <c r="AV130" s="512"/>
      <c r="AW130" s="512">
        <v>12000</v>
      </c>
      <c r="AX130" s="512">
        <v>12000</v>
      </c>
      <c r="AY130" s="512"/>
      <c r="AZ130" s="512"/>
      <c r="BA130" s="512"/>
      <c r="BB130" s="512"/>
      <c r="BC130" s="512">
        <v>12000</v>
      </c>
      <c r="BD130" s="512"/>
      <c r="BE130" s="512" t="s">
        <v>10</v>
      </c>
      <c r="BF130" s="512">
        <f t="shared" si="13"/>
        <v>182200</v>
      </c>
      <c r="BG130" s="512">
        <v>182200</v>
      </c>
      <c r="BH130" s="512"/>
      <c r="BI130" s="512"/>
      <c r="BJ130" s="512">
        <f t="shared" si="14"/>
        <v>4680</v>
      </c>
      <c r="BK130" s="512"/>
      <c r="BL130" s="512">
        <v>4680</v>
      </c>
      <c r="BM130" s="512">
        <f t="shared" si="15"/>
        <v>1.88350132625995</v>
      </c>
      <c r="BN130" s="528">
        <v>10</v>
      </c>
      <c r="BO130" s="512"/>
      <c r="BP130" s="512"/>
      <c r="BQ130" s="512"/>
      <c r="BR130" s="512"/>
      <c r="BS130" s="512"/>
      <c r="BT130" s="558"/>
      <c r="BU130" s="558"/>
      <c r="BW130" s="415" t="str">
        <f>VLOOKUP(P130,'[1]2021年自治区专项债券项目财政部、发改委审核通过明细表'!$F:$F,1,FALSE)</f>
        <v>P18652323-0020</v>
      </c>
      <c r="BX130" s="415" t="str">
        <f>VLOOKUP(E130,'[1]2021年自治区专项债券项目财政部、发改委审核通过明细表'!$E:$E,1,FALSE)</f>
        <v>呼图壁县2018年棚户区改造项目</v>
      </c>
    </row>
    <row r="131" s="416" customFormat="1" ht="33" customHeight="1" spans="1:76">
      <c r="A131" s="458">
        <v>44</v>
      </c>
      <c r="B131" s="479" t="s">
        <v>807</v>
      </c>
      <c r="C131" s="478" t="s">
        <v>1072</v>
      </c>
      <c r="D131" s="478"/>
      <c r="E131" s="478" t="s">
        <v>1073</v>
      </c>
      <c r="F131" s="456" t="s">
        <v>1074</v>
      </c>
      <c r="G131" s="478" t="s">
        <v>1075</v>
      </c>
      <c r="H131" s="467" t="s">
        <v>47</v>
      </c>
      <c r="I131" s="477" t="s">
        <v>209</v>
      </c>
      <c r="J131" s="456">
        <v>2020</v>
      </c>
      <c r="K131" s="456">
        <v>1</v>
      </c>
      <c r="L131" s="488">
        <v>44317</v>
      </c>
      <c r="M131" s="488">
        <v>44896</v>
      </c>
      <c r="N131" s="478" t="s">
        <v>1075</v>
      </c>
      <c r="O131" s="478" t="s">
        <v>1075</v>
      </c>
      <c r="P131" s="478" t="s">
        <v>1076</v>
      </c>
      <c r="Q131" s="478" t="s">
        <v>1077</v>
      </c>
      <c r="R131" s="512">
        <v>15000</v>
      </c>
      <c r="S131" s="456" t="s">
        <v>213</v>
      </c>
      <c r="T131" s="456" t="s">
        <v>213</v>
      </c>
      <c r="U131" s="456" t="s">
        <v>213</v>
      </c>
      <c r="V131" s="456" t="s">
        <v>214</v>
      </c>
      <c r="W131" s="456" t="s">
        <v>213</v>
      </c>
      <c r="X131" s="456" t="s">
        <v>214</v>
      </c>
      <c r="Y131" s="456" t="s">
        <v>214</v>
      </c>
      <c r="Z131" s="456" t="s">
        <v>214</v>
      </c>
      <c r="AA131" s="456" t="s">
        <v>214</v>
      </c>
      <c r="AB131" s="512">
        <v>2000</v>
      </c>
      <c r="AC131" s="512">
        <v>0</v>
      </c>
      <c r="AD131" s="457" t="s">
        <v>213</v>
      </c>
      <c r="AE131" s="456" t="s">
        <v>213</v>
      </c>
      <c r="AF131" s="456" t="s">
        <v>1078</v>
      </c>
      <c r="AG131" s="456" t="s">
        <v>423</v>
      </c>
      <c r="AH131" s="456" t="s">
        <v>214</v>
      </c>
      <c r="AI131" s="456" t="s">
        <v>214</v>
      </c>
      <c r="AJ131" s="456" t="s">
        <v>260</v>
      </c>
      <c r="AK131" s="512">
        <f t="shared" si="12"/>
        <v>15000</v>
      </c>
      <c r="AL131" s="512">
        <v>11000</v>
      </c>
      <c r="AM131" s="512">
        <v>2000</v>
      </c>
      <c r="AN131" s="512"/>
      <c r="AO131" s="512">
        <v>2000</v>
      </c>
      <c r="AP131" s="512"/>
      <c r="AQ131" s="512">
        <v>4400</v>
      </c>
      <c r="AR131" s="512"/>
      <c r="AS131" s="512">
        <v>4400</v>
      </c>
      <c r="AT131" s="512"/>
      <c r="AU131" s="512"/>
      <c r="AV131" s="512"/>
      <c r="AW131" s="512">
        <v>2000</v>
      </c>
      <c r="AX131" s="512">
        <v>2000</v>
      </c>
      <c r="AY131" s="512"/>
      <c r="AZ131" s="512"/>
      <c r="BA131" s="512"/>
      <c r="BB131" s="512"/>
      <c r="BC131" s="512">
        <v>2000</v>
      </c>
      <c r="BD131" s="512">
        <v>2000</v>
      </c>
      <c r="BE131" s="512" t="s">
        <v>10</v>
      </c>
      <c r="BF131" s="512">
        <f t="shared" si="13"/>
        <v>19170</v>
      </c>
      <c r="BG131" s="512">
        <v>19170</v>
      </c>
      <c r="BH131" s="512"/>
      <c r="BI131" s="512"/>
      <c r="BJ131" s="512">
        <f t="shared" si="14"/>
        <v>1629.2</v>
      </c>
      <c r="BK131" s="512"/>
      <c r="BL131" s="512">
        <v>1629.2</v>
      </c>
      <c r="BM131" s="512">
        <f t="shared" si="15"/>
        <v>6.04855172413793</v>
      </c>
      <c r="BN131" s="528">
        <v>10</v>
      </c>
      <c r="BO131" s="512"/>
      <c r="BP131" s="512"/>
      <c r="BQ131" s="512"/>
      <c r="BR131" s="512"/>
      <c r="BS131" s="512"/>
      <c r="BT131" s="558"/>
      <c r="BU131" s="558"/>
      <c r="BW131" s="415" t="str">
        <f>VLOOKUP(P131,'[1]2021年自治区专项债券项目财政部、发改委审核通过明细表'!$F:$F,1,FALSE)</f>
        <v>P20652302-0042</v>
      </c>
      <c r="BX131" s="415" t="str">
        <f>VLOOKUP(E131,'[1]2021年自治区专项债券项目财政部、发改委审核通过明细表'!$E:$E,1,FALSE)</f>
        <v>昌吉州阜康市水源地建设项目</v>
      </c>
    </row>
    <row r="132" s="416" customFormat="1" ht="33" customHeight="1" spans="1:76">
      <c r="A132" s="458">
        <v>45</v>
      </c>
      <c r="B132" s="479" t="s">
        <v>807</v>
      </c>
      <c r="C132" s="478" t="s">
        <v>1072</v>
      </c>
      <c r="D132" s="478">
        <v>652302</v>
      </c>
      <c r="E132" s="478" t="s">
        <v>1079</v>
      </c>
      <c r="F132" s="456" t="s">
        <v>1080</v>
      </c>
      <c r="G132" s="478" t="s">
        <v>1075</v>
      </c>
      <c r="H132" s="467" t="s">
        <v>57</v>
      </c>
      <c r="I132" s="477" t="s">
        <v>209</v>
      </c>
      <c r="J132" s="456">
        <v>2020</v>
      </c>
      <c r="K132" s="456">
        <v>1</v>
      </c>
      <c r="L132" s="488">
        <v>44317</v>
      </c>
      <c r="M132" s="488">
        <v>44868</v>
      </c>
      <c r="N132" s="478" t="s">
        <v>1075</v>
      </c>
      <c r="O132" s="478" t="s">
        <v>1075</v>
      </c>
      <c r="P132" s="478" t="s">
        <v>1081</v>
      </c>
      <c r="Q132" s="478" t="s">
        <v>1082</v>
      </c>
      <c r="R132" s="512">
        <v>39150</v>
      </c>
      <c r="S132" s="456" t="s">
        <v>213</v>
      </c>
      <c r="T132" s="456" t="s">
        <v>213</v>
      </c>
      <c r="U132" s="456" t="s">
        <v>213</v>
      </c>
      <c r="V132" s="456" t="s">
        <v>214</v>
      </c>
      <c r="W132" s="456" t="s">
        <v>214</v>
      </c>
      <c r="X132" s="456" t="s">
        <v>214</v>
      </c>
      <c r="Y132" s="456" t="s">
        <v>214</v>
      </c>
      <c r="Z132" s="456" t="s">
        <v>214</v>
      </c>
      <c r="AA132" s="456" t="s">
        <v>214</v>
      </c>
      <c r="AB132" s="512">
        <v>0</v>
      </c>
      <c r="AC132" s="512">
        <v>0</v>
      </c>
      <c r="AD132" s="457" t="s">
        <v>213</v>
      </c>
      <c r="AE132" s="456" t="s">
        <v>213</v>
      </c>
      <c r="AF132" s="456" t="s">
        <v>1083</v>
      </c>
      <c r="AG132" s="456" t="s">
        <v>423</v>
      </c>
      <c r="AH132" s="456" t="s">
        <v>214</v>
      </c>
      <c r="AI132" s="456" t="s">
        <v>214</v>
      </c>
      <c r="AJ132" s="456" t="s">
        <v>260</v>
      </c>
      <c r="AK132" s="512">
        <f t="shared" si="12"/>
        <v>39150</v>
      </c>
      <c r="AL132" s="512">
        <v>29150</v>
      </c>
      <c r="AM132" s="512">
        <v>10000</v>
      </c>
      <c r="AN132" s="512"/>
      <c r="AO132" s="512"/>
      <c r="AP132" s="512"/>
      <c r="AQ132" s="512">
        <v>5000</v>
      </c>
      <c r="AR132" s="512"/>
      <c r="AS132" s="512">
        <v>5000</v>
      </c>
      <c r="AT132" s="512"/>
      <c r="AU132" s="512"/>
      <c r="AV132" s="512"/>
      <c r="AW132" s="512">
        <v>10000</v>
      </c>
      <c r="AX132" s="512">
        <v>10000</v>
      </c>
      <c r="AY132" s="512"/>
      <c r="AZ132" s="512"/>
      <c r="BA132" s="512"/>
      <c r="BB132" s="512"/>
      <c r="BC132" s="512">
        <v>2000</v>
      </c>
      <c r="BD132" s="512"/>
      <c r="BE132" s="512" t="s">
        <v>10</v>
      </c>
      <c r="BF132" s="512">
        <f t="shared" si="13"/>
        <v>41483</v>
      </c>
      <c r="BG132" s="512">
        <v>41483</v>
      </c>
      <c r="BH132" s="512"/>
      <c r="BI132" s="512"/>
      <c r="BJ132" s="512">
        <f t="shared" si="14"/>
        <v>20187</v>
      </c>
      <c r="BK132" s="512"/>
      <c r="BL132" s="512">
        <v>20187</v>
      </c>
      <c r="BM132" s="512">
        <f t="shared" si="15"/>
        <v>1.46868965517241</v>
      </c>
      <c r="BN132" s="528">
        <v>10</v>
      </c>
      <c r="BO132" s="512"/>
      <c r="BP132" s="512"/>
      <c r="BQ132" s="512"/>
      <c r="BR132" s="512"/>
      <c r="BS132" s="512"/>
      <c r="BT132" s="558"/>
      <c r="BU132" s="558"/>
      <c r="BW132" s="415" t="str">
        <f>VLOOKUP(P132,'[1]2021年自治区专项债券项目财政部、发改委审核通过明细表'!$F:$F,1,FALSE)</f>
        <v>P20652302-0017</v>
      </c>
      <c r="BX132" s="415" t="str">
        <f>VLOOKUP(E132,'[1]2021年自治区专项债券项目财政部、发改委审核通过明细表'!$E:$E,1,FALSE)</f>
        <v>昌吉州阜康市2020年老旧小区改造外配套基础设施建设项目</v>
      </c>
    </row>
    <row r="133" s="431" customFormat="1" ht="33" customHeight="1" spans="1:76">
      <c r="A133" s="614" t="s">
        <v>1084</v>
      </c>
      <c r="B133" s="615"/>
      <c r="C133" s="615"/>
      <c r="D133" s="615"/>
      <c r="E133" s="615"/>
      <c r="F133" s="616"/>
      <c r="G133" s="617"/>
      <c r="H133" s="618"/>
      <c r="I133" s="650"/>
      <c r="J133" s="651"/>
      <c r="K133" s="651"/>
      <c r="L133" s="652"/>
      <c r="M133" s="652"/>
      <c r="N133" s="617"/>
      <c r="O133" s="617"/>
      <c r="P133" s="617"/>
      <c r="Q133" s="617"/>
      <c r="R133" s="666"/>
      <c r="S133" s="667"/>
      <c r="T133" s="667"/>
      <c r="U133" s="667"/>
      <c r="V133" s="667"/>
      <c r="W133" s="667"/>
      <c r="X133" s="667"/>
      <c r="Y133" s="667"/>
      <c r="Z133" s="667"/>
      <c r="AA133" s="667"/>
      <c r="AB133" s="666"/>
      <c r="AC133" s="666"/>
      <c r="AD133" s="676"/>
      <c r="AE133" s="667"/>
      <c r="AF133" s="667"/>
      <c r="AG133" s="667"/>
      <c r="AH133" s="667"/>
      <c r="AI133" s="667"/>
      <c r="AJ133" s="667"/>
      <c r="AK133" s="666"/>
      <c r="AL133" s="666"/>
      <c r="AM133" s="666"/>
      <c r="AN133" s="666"/>
      <c r="AO133" s="666"/>
      <c r="AP133" s="666"/>
      <c r="AQ133" s="666"/>
      <c r="AR133" s="666"/>
      <c r="AS133" s="666"/>
      <c r="AT133" s="666"/>
      <c r="AU133" s="666"/>
      <c r="AV133" s="666"/>
      <c r="AW133" s="666"/>
      <c r="AX133" s="666"/>
      <c r="AY133" s="666"/>
      <c r="AZ133" s="666"/>
      <c r="BA133" s="666"/>
      <c r="BB133" s="666"/>
      <c r="BC133" s="666">
        <f>SUM(BC134:BC138)</f>
        <v>33000</v>
      </c>
      <c r="BD133" s="666">
        <f>SUM(BD134:BD138)</f>
        <v>12000</v>
      </c>
      <c r="BE133" s="666"/>
      <c r="BF133" s="666"/>
      <c r="BG133" s="666"/>
      <c r="BH133" s="666"/>
      <c r="BI133" s="666"/>
      <c r="BJ133" s="666"/>
      <c r="BK133" s="666"/>
      <c r="BL133" s="666"/>
      <c r="BM133" s="666"/>
      <c r="BN133" s="666"/>
      <c r="BO133" s="666"/>
      <c r="BP133" s="666"/>
      <c r="BQ133" s="666"/>
      <c r="BR133" s="666"/>
      <c r="BS133" s="666"/>
      <c r="BT133" s="696"/>
      <c r="BU133" s="696"/>
      <c r="BW133" s="414"/>
      <c r="BX133" s="436"/>
    </row>
    <row r="134" s="432" customFormat="1" ht="33" customHeight="1" spans="1:76">
      <c r="A134" s="619">
        <v>1</v>
      </c>
      <c r="B134" s="479" t="s">
        <v>1085</v>
      </c>
      <c r="C134" s="620" t="s">
        <v>808</v>
      </c>
      <c r="D134" s="621" t="s">
        <v>1086</v>
      </c>
      <c r="E134" s="622" t="s">
        <v>1087</v>
      </c>
      <c r="F134" s="620" t="s">
        <v>1088</v>
      </c>
      <c r="G134" s="620" t="s">
        <v>1089</v>
      </c>
      <c r="H134" s="620" t="s">
        <v>55</v>
      </c>
      <c r="I134" s="620" t="s">
        <v>241</v>
      </c>
      <c r="J134" s="653" t="s">
        <v>186</v>
      </c>
      <c r="K134" s="654">
        <v>1</v>
      </c>
      <c r="L134" s="655">
        <v>44287</v>
      </c>
      <c r="M134" s="655">
        <v>44652</v>
      </c>
      <c r="N134" s="620" t="s">
        <v>1089</v>
      </c>
      <c r="O134" s="620" t="s">
        <v>1089</v>
      </c>
      <c r="P134" s="620" t="s">
        <v>1090</v>
      </c>
      <c r="Q134" s="620" t="s">
        <v>1091</v>
      </c>
      <c r="R134" s="668">
        <v>10000</v>
      </c>
      <c r="S134" s="619" t="s">
        <v>213</v>
      </c>
      <c r="T134" s="619" t="s">
        <v>213</v>
      </c>
      <c r="U134" s="619" t="s">
        <v>213</v>
      </c>
      <c r="V134" s="619" t="s">
        <v>214</v>
      </c>
      <c r="W134" s="619" t="s">
        <v>213</v>
      </c>
      <c r="X134" s="619" t="s">
        <v>213</v>
      </c>
      <c r="Y134" s="619" t="s">
        <v>213</v>
      </c>
      <c r="Z134" s="619" t="s">
        <v>213</v>
      </c>
      <c r="AA134" s="619" t="s">
        <v>214</v>
      </c>
      <c r="AB134" s="668">
        <v>2000</v>
      </c>
      <c r="AC134" s="668">
        <v>0</v>
      </c>
      <c r="AD134" s="628" t="s">
        <v>213</v>
      </c>
      <c r="AE134" s="619" t="s">
        <v>213</v>
      </c>
      <c r="AF134" s="619" t="s">
        <v>1092</v>
      </c>
      <c r="AG134" s="682" t="s">
        <v>215</v>
      </c>
      <c r="AH134" s="619" t="s">
        <v>214</v>
      </c>
      <c r="AI134" s="619"/>
      <c r="AJ134" s="619" t="s">
        <v>260</v>
      </c>
      <c r="AK134" s="668">
        <f>SUM(AL134:AP134)</f>
        <v>10000</v>
      </c>
      <c r="AL134" s="668">
        <v>2000</v>
      </c>
      <c r="AM134" s="668">
        <v>8000</v>
      </c>
      <c r="AN134" s="683">
        <v>0</v>
      </c>
      <c r="AO134" s="683">
        <v>0</v>
      </c>
      <c r="AP134" s="683">
        <v>0</v>
      </c>
      <c r="AQ134" s="683">
        <v>0</v>
      </c>
      <c r="AR134" s="683">
        <v>0</v>
      </c>
      <c r="AS134" s="683">
        <v>0</v>
      </c>
      <c r="AT134" s="683">
        <v>0</v>
      </c>
      <c r="AU134" s="683">
        <v>0</v>
      </c>
      <c r="AV134" s="683">
        <v>0</v>
      </c>
      <c r="AW134" s="668">
        <v>10000</v>
      </c>
      <c r="AX134" s="668">
        <v>8000</v>
      </c>
      <c r="AY134" s="668">
        <v>0</v>
      </c>
      <c r="AZ134" s="683">
        <v>0</v>
      </c>
      <c r="BA134" s="683">
        <v>0</v>
      </c>
      <c r="BB134" s="683">
        <v>0</v>
      </c>
      <c r="BC134" s="668">
        <v>8000</v>
      </c>
      <c r="BD134" s="668">
        <v>0</v>
      </c>
      <c r="BE134" s="692" t="s">
        <v>13</v>
      </c>
      <c r="BF134" s="683">
        <f>SUM(BG134:BI134)</f>
        <v>27783.64</v>
      </c>
      <c r="BG134" s="668">
        <v>27783.64</v>
      </c>
      <c r="BH134" s="693">
        <v>0</v>
      </c>
      <c r="BI134" s="694">
        <v>0</v>
      </c>
      <c r="BJ134" s="683">
        <f>SUM(BK134:BL134)</f>
        <v>17666.03</v>
      </c>
      <c r="BK134" s="668">
        <v>10000</v>
      </c>
      <c r="BL134" s="668">
        <v>7666.03</v>
      </c>
      <c r="BM134" s="692">
        <v>1.5</v>
      </c>
      <c r="BN134" s="692" t="s">
        <v>13</v>
      </c>
      <c r="BO134" s="668">
        <v>0</v>
      </c>
      <c r="BP134" s="668">
        <v>0</v>
      </c>
      <c r="BQ134" s="668">
        <v>0</v>
      </c>
      <c r="BR134" s="668">
        <v>0</v>
      </c>
      <c r="BS134" s="668">
        <v>0</v>
      </c>
      <c r="BT134" s="697"/>
      <c r="BU134" s="697"/>
      <c r="BV134" s="701" t="s">
        <v>1093</v>
      </c>
      <c r="BW134" s="415" t="e">
        <f>VLOOKUP(P134,'[1]2021年自治区专项债券项目财政部、发改委审核通过明细表'!$F:$F,1,FALSE)</f>
        <v>#N/A</v>
      </c>
      <c r="BX134" s="415" t="e">
        <f>VLOOKUP(E134,'[1]2021年自治区专项债券项目财政部、发改委审核通过明细表'!$E:$E,1,FALSE)</f>
        <v>#N/A</v>
      </c>
    </row>
    <row r="135" s="432" customFormat="1" ht="33" customHeight="1" spans="1:76">
      <c r="A135" s="619">
        <v>2</v>
      </c>
      <c r="B135" s="479" t="s">
        <v>1085</v>
      </c>
      <c r="C135" s="620" t="s">
        <v>1094</v>
      </c>
      <c r="D135" s="621" t="s">
        <v>1095</v>
      </c>
      <c r="E135" s="620" t="s">
        <v>1096</v>
      </c>
      <c r="F135" s="620" t="s">
        <v>1097</v>
      </c>
      <c r="G135" s="620" t="s">
        <v>1098</v>
      </c>
      <c r="H135" s="620" t="s">
        <v>29</v>
      </c>
      <c r="I135" s="620" t="s">
        <v>241</v>
      </c>
      <c r="J135" s="653">
        <v>2021</v>
      </c>
      <c r="K135" s="654">
        <v>1</v>
      </c>
      <c r="L135" s="655">
        <v>44287</v>
      </c>
      <c r="M135" s="655">
        <v>44561</v>
      </c>
      <c r="N135" s="620" t="s">
        <v>1099</v>
      </c>
      <c r="O135" s="620" t="s">
        <v>1098</v>
      </c>
      <c r="P135" s="620" t="s">
        <v>1100</v>
      </c>
      <c r="Q135" s="620" t="s">
        <v>1101</v>
      </c>
      <c r="R135" s="668">
        <v>24180.66</v>
      </c>
      <c r="S135" s="619" t="s">
        <v>213</v>
      </c>
      <c r="T135" s="619" t="s">
        <v>213</v>
      </c>
      <c r="U135" s="619" t="s">
        <v>213</v>
      </c>
      <c r="V135" s="619" t="s">
        <v>214</v>
      </c>
      <c r="W135" s="619" t="s">
        <v>213</v>
      </c>
      <c r="X135" s="619" t="s">
        <v>213</v>
      </c>
      <c r="Y135" s="619" t="s">
        <v>213</v>
      </c>
      <c r="Z135" s="619" t="s">
        <v>213</v>
      </c>
      <c r="AA135" s="619" t="s">
        <v>214</v>
      </c>
      <c r="AB135" s="668">
        <v>6781</v>
      </c>
      <c r="AC135" s="668">
        <v>0</v>
      </c>
      <c r="AD135" s="628" t="s">
        <v>213</v>
      </c>
      <c r="AE135" s="619" t="s">
        <v>213</v>
      </c>
      <c r="AF135" s="619" t="s">
        <v>1102</v>
      </c>
      <c r="AG135" s="682" t="s">
        <v>423</v>
      </c>
      <c r="AH135" s="619" t="s">
        <v>214</v>
      </c>
      <c r="AI135" s="619"/>
      <c r="AJ135" s="619" t="s">
        <v>260</v>
      </c>
      <c r="AK135" s="668">
        <f>SUM(AL135:AP135)</f>
        <v>24180.66</v>
      </c>
      <c r="AL135" s="683">
        <v>0</v>
      </c>
      <c r="AM135" s="668">
        <v>6000</v>
      </c>
      <c r="AN135" s="668">
        <v>780.66</v>
      </c>
      <c r="AO135" s="668">
        <v>17400</v>
      </c>
      <c r="AP135" s="683">
        <v>0</v>
      </c>
      <c r="AQ135" s="683">
        <v>0</v>
      </c>
      <c r="AR135" s="683">
        <v>0</v>
      </c>
      <c r="AS135" s="683">
        <v>0</v>
      </c>
      <c r="AT135" s="683">
        <v>0</v>
      </c>
      <c r="AU135" s="683">
        <v>0</v>
      </c>
      <c r="AV135" s="683">
        <v>0</v>
      </c>
      <c r="AW135" s="668">
        <v>24180.66</v>
      </c>
      <c r="AX135" s="668">
        <v>6000</v>
      </c>
      <c r="AY135" s="668">
        <v>0</v>
      </c>
      <c r="AZ135" s="683">
        <v>0</v>
      </c>
      <c r="BA135" s="683">
        <v>0</v>
      </c>
      <c r="BB135" s="683">
        <v>0</v>
      </c>
      <c r="BC135" s="668">
        <v>6000</v>
      </c>
      <c r="BD135" s="668">
        <v>6000</v>
      </c>
      <c r="BE135" s="692" t="s">
        <v>10</v>
      </c>
      <c r="BF135" s="683">
        <f>SUM(BG135:BI135)</f>
        <v>55948.73</v>
      </c>
      <c r="BG135" s="668">
        <v>55948.73</v>
      </c>
      <c r="BH135" s="693">
        <v>0</v>
      </c>
      <c r="BI135" s="694">
        <v>0</v>
      </c>
      <c r="BJ135" s="683">
        <f>SUM(BK135:BL135)</f>
        <v>33063.2</v>
      </c>
      <c r="BK135" s="668">
        <v>24180.66</v>
      </c>
      <c r="BL135" s="668">
        <v>8882.54</v>
      </c>
      <c r="BM135" s="692">
        <v>1.55</v>
      </c>
      <c r="BN135" s="692" t="s">
        <v>10</v>
      </c>
      <c r="BO135" s="668">
        <v>0</v>
      </c>
      <c r="BP135" s="668">
        <v>0</v>
      </c>
      <c r="BQ135" s="668">
        <v>0</v>
      </c>
      <c r="BR135" s="668">
        <v>0</v>
      </c>
      <c r="BS135" s="668">
        <v>0</v>
      </c>
      <c r="BT135" s="697"/>
      <c r="BU135" s="697"/>
      <c r="BW135" s="415" t="str">
        <f>VLOOKUP(P135,'[1]2021年自治区专项债券项目财政部、发改委审核通过明细表'!$F:$F,1,FALSE)</f>
        <v>P21652701-0002</v>
      </c>
      <c r="BX135" s="415" t="str">
        <f>VLOOKUP(E135,'[1]2021年自治区专项债券项目财政部、发改委审核通过明细表'!$E:$E,1,FALSE)</f>
        <v>博乐市城市污水处理项目</v>
      </c>
    </row>
    <row r="136" s="432" customFormat="1" ht="33" customHeight="1" spans="1:76">
      <c r="A136" s="619">
        <v>3</v>
      </c>
      <c r="B136" s="479" t="s">
        <v>1085</v>
      </c>
      <c r="C136" s="620" t="s">
        <v>1103</v>
      </c>
      <c r="D136" s="621">
        <v>652722</v>
      </c>
      <c r="E136" s="620" t="s">
        <v>1104</v>
      </c>
      <c r="F136" s="620" t="s">
        <v>1105</v>
      </c>
      <c r="G136" s="620" t="s">
        <v>1106</v>
      </c>
      <c r="H136" s="620" t="s">
        <v>0</v>
      </c>
      <c r="I136" s="620" t="s">
        <v>209</v>
      </c>
      <c r="J136" s="653">
        <v>2020</v>
      </c>
      <c r="K136" s="654">
        <v>1</v>
      </c>
      <c r="L136" s="655">
        <v>44275</v>
      </c>
      <c r="M136" s="655">
        <v>44560</v>
      </c>
      <c r="N136" s="620" t="s">
        <v>1107</v>
      </c>
      <c r="O136" s="620" t="s">
        <v>1106</v>
      </c>
      <c r="P136" s="620" t="s">
        <v>1108</v>
      </c>
      <c r="Q136" s="620" t="s">
        <v>1109</v>
      </c>
      <c r="R136" s="668">
        <v>29161.57</v>
      </c>
      <c r="S136" s="619" t="s">
        <v>213</v>
      </c>
      <c r="T136" s="619" t="s">
        <v>213</v>
      </c>
      <c r="U136" s="619" t="s">
        <v>213</v>
      </c>
      <c r="V136" s="619" t="s">
        <v>213</v>
      </c>
      <c r="W136" s="619" t="s">
        <v>213</v>
      </c>
      <c r="X136" s="619" t="s">
        <v>213</v>
      </c>
      <c r="Y136" s="619" t="s">
        <v>213</v>
      </c>
      <c r="Z136" s="619" t="s">
        <v>213</v>
      </c>
      <c r="AA136" s="619" t="s">
        <v>213</v>
      </c>
      <c r="AB136" s="668">
        <v>6000</v>
      </c>
      <c r="AC136" s="668">
        <v>0</v>
      </c>
      <c r="AD136" s="628" t="s">
        <v>213</v>
      </c>
      <c r="AE136" s="619" t="s">
        <v>213</v>
      </c>
      <c r="AF136" s="619" t="s">
        <v>1110</v>
      </c>
      <c r="AG136" s="682" t="s">
        <v>423</v>
      </c>
      <c r="AH136" s="619" t="s">
        <v>214</v>
      </c>
      <c r="AI136" s="619"/>
      <c r="AJ136" s="619" t="s">
        <v>260</v>
      </c>
      <c r="AK136" s="668">
        <v>29161.57</v>
      </c>
      <c r="AL136" s="683">
        <v>0</v>
      </c>
      <c r="AM136" s="668">
        <v>6000</v>
      </c>
      <c r="AN136" s="668">
        <v>161.57</v>
      </c>
      <c r="AO136" s="668">
        <v>23000</v>
      </c>
      <c r="AP136" s="683">
        <v>0</v>
      </c>
      <c r="AQ136" s="683">
        <v>0</v>
      </c>
      <c r="AR136" s="683">
        <v>0</v>
      </c>
      <c r="AS136" s="683">
        <v>0</v>
      </c>
      <c r="AT136" s="683">
        <v>0</v>
      </c>
      <c r="AU136" s="683">
        <v>0</v>
      </c>
      <c r="AV136" s="683">
        <v>0</v>
      </c>
      <c r="AW136" s="668">
        <v>29161.57</v>
      </c>
      <c r="AX136" s="668">
        <v>6000</v>
      </c>
      <c r="AY136" s="668">
        <v>0</v>
      </c>
      <c r="AZ136" s="683">
        <v>0</v>
      </c>
      <c r="BA136" s="683">
        <v>0</v>
      </c>
      <c r="BB136" s="683">
        <v>0</v>
      </c>
      <c r="BC136" s="668">
        <v>6000</v>
      </c>
      <c r="BD136" s="668">
        <v>6000</v>
      </c>
      <c r="BE136" s="692" t="s">
        <v>13</v>
      </c>
      <c r="BF136" s="683">
        <v>79710.83</v>
      </c>
      <c r="BG136" s="668">
        <v>79710.83</v>
      </c>
      <c r="BH136" s="693">
        <v>0</v>
      </c>
      <c r="BI136" s="694">
        <v>0</v>
      </c>
      <c r="BJ136" s="683">
        <v>46261.69</v>
      </c>
      <c r="BK136" s="668">
        <v>29161.57</v>
      </c>
      <c r="BL136" s="668">
        <v>18205.59</v>
      </c>
      <c r="BM136" s="692">
        <v>1.51</v>
      </c>
      <c r="BN136" s="692" t="s">
        <v>13</v>
      </c>
      <c r="BO136" s="668">
        <v>0</v>
      </c>
      <c r="BP136" s="668">
        <v>0</v>
      </c>
      <c r="BQ136" s="668">
        <v>0</v>
      </c>
      <c r="BR136" s="668">
        <v>0</v>
      </c>
      <c r="BS136" s="668">
        <v>0</v>
      </c>
      <c r="BT136" s="697"/>
      <c r="BU136" s="697"/>
      <c r="BW136" s="415" t="str">
        <f>VLOOKUP(P136,'[1]2021年自治区专项债券项目财政部、发改委审核通过明细表'!$F:$F,1,FALSE)</f>
        <v>P20652722-0045</v>
      </c>
      <c r="BX136" s="415" t="str">
        <f>VLOOKUP(E136,'[1]2021年自治区专项债券项目财政部、发改委审核通过明细表'!$E:$E,1,FALSE)</f>
        <v>精河县物流集散产业园及配套设施建设项目</v>
      </c>
    </row>
    <row r="137" s="432" customFormat="1" ht="33" customHeight="1" spans="1:76">
      <c r="A137" s="619">
        <v>4</v>
      </c>
      <c r="B137" s="479" t="s">
        <v>1085</v>
      </c>
      <c r="C137" s="620" t="s">
        <v>1103</v>
      </c>
      <c r="D137" s="621">
        <v>652722</v>
      </c>
      <c r="E137" s="620" t="s">
        <v>1111</v>
      </c>
      <c r="F137" s="620" t="s">
        <v>1112</v>
      </c>
      <c r="G137" s="620" t="s">
        <v>1113</v>
      </c>
      <c r="H137" s="620" t="s">
        <v>25</v>
      </c>
      <c r="I137" s="620" t="s">
        <v>241</v>
      </c>
      <c r="J137" s="653">
        <v>2020</v>
      </c>
      <c r="K137" s="654">
        <v>1</v>
      </c>
      <c r="L137" s="655">
        <v>44287</v>
      </c>
      <c r="M137" s="655">
        <v>44561</v>
      </c>
      <c r="N137" s="620" t="s">
        <v>1113</v>
      </c>
      <c r="O137" s="620" t="s">
        <v>1113</v>
      </c>
      <c r="P137" s="620" t="s">
        <v>1114</v>
      </c>
      <c r="Q137" s="620" t="s">
        <v>1115</v>
      </c>
      <c r="R137" s="668">
        <v>7334</v>
      </c>
      <c r="S137" s="619" t="s">
        <v>213</v>
      </c>
      <c r="T137" s="619" t="s">
        <v>213</v>
      </c>
      <c r="U137" s="619" t="s">
        <v>213</v>
      </c>
      <c r="V137" s="619" t="s">
        <v>214</v>
      </c>
      <c r="W137" s="619" t="s">
        <v>213</v>
      </c>
      <c r="X137" s="619" t="s">
        <v>213</v>
      </c>
      <c r="Y137" s="619" t="s">
        <v>213</v>
      </c>
      <c r="Z137" s="619" t="s">
        <v>213</v>
      </c>
      <c r="AA137" s="619" t="s">
        <v>214</v>
      </c>
      <c r="AB137" s="668">
        <v>0</v>
      </c>
      <c r="AC137" s="668">
        <v>0</v>
      </c>
      <c r="AD137" s="628" t="s">
        <v>213</v>
      </c>
      <c r="AE137" s="619" t="s">
        <v>213</v>
      </c>
      <c r="AF137" s="619" t="s">
        <v>1116</v>
      </c>
      <c r="AG137" s="682" t="s">
        <v>423</v>
      </c>
      <c r="AH137" s="619" t="s">
        <v>214</v>
      </c>
      <c r="AI137" s="619"/>
      <c r="AJ137" s="619" t="s">
        <v>260</v>
      </c>
      <c r="AK137" s="668">
        <v>7334</v>
      </c>
      <c r="AL137" s="668">
        <v>2334</v>
      </c>
      <c r="AM137" s="668">
        <v>5000</v>
      </c>
      <c r="AN137" s="683">
        <v>0</v>
      </c>
      <c r="AO137" s="683">
        <v>0</v>
      </c>
      <c r="AP137" s="683">
        <v>0</v>
      </c>
      <c r="AQ137" s="683">
        <v>0</v>
      </c>
      <c r="AR137" s="683">
        <v>0</v>
      </c>
      <c r="AS137" s="683">
        <v>0</v>
      </c>
      <c r="AT137" s="683">
        <v>0</v>
      </c>
      <c r="AU137" s="683">
        <v>0</v>
      </c>
      <c r="AV137" s="683">
        <v>0</v>
      </c>
      <c r="AW137" s="668">
        <v>7334</v>
      </c>
      <c r="AX137" s="668">
        <v>5000</v>
      </c>
      <c r="AY137" s="668">
        <v>0</v>
      </c>
      <c r="AZ137" s="683">
        <v>0</v>
      </c>
      <c r="BA137" s="683">
        <v>0</v>
      </c>
      <c r="BB137" s="683">
        <v>0</v>
      </c>
      <c r="BC137" s="668">
        <v>5000</v>
      </c>
      <c r="BD137" s="668">
        <v>0</v>
      </c>
      <c r="BE137" s="692" t="s">
        <v>10</v>
      </c>
      <c r="BF137" s="683">
        <v>19644.75</v>
      </c>
      <c r="BG137" s="668">
        <v>19644.75</v>
      </c>
      <c r="BH137" s="693">
        <v>0</v>
      </c>
      <c r="BI137" s="694">
        <v>0</v>
      </c>
      <c r="BJ137" s="683">
        <v>9974.36</v>
      </c>
      <c r="BK137" s="668">
        <v>7334</v>
      </c>
      <c r="BL137" s="668">
        <v>8101.65</v>
      </c>
      <c r="BM137" s="692">
        <v>1.59</v>
      </c>
      <c r="BN137" s="692" t="s">
        <v>10</v>
      </c>
      <c r="BO137" s="668">
        <v>0</v>
      </c>
      <c r="BP137" s="668">
        <v>0</v>
      </c>
      <c r="BQ137" s="668">
        <v>0</v>
      </c>
      <c r="BR137" s="668">
        <v>0</v>
      </c>
      <c r="BS137" s="668">
        <v>0</v>
      </c>
      <c r="BT137" s="697"/>
      <c r="BU137" s="697"/>
      <c r="BW137" s="415" t="str">
        <f>VLOOKUP(P137,'[1]2021年自治区专项债券项目财政部、发改委审核通过明细表'!$F:$F,1,FALSE)</f>
        <v>P20652722-0034</v>
      </c>
      <c r="BX137" s="415" t="str">
        <f>VLOOKUP(E137,'[1]2021年自治区专项债券项目财政部、发改委审核通过明细表'!$E:$E,1,FALSE)</f>
        <v>博州精河灌区干支渠渠系升级改造项目</v>
      </c>
    </row>
    <row r="138" s="432" customFormat="1" ht="33" customHeight="1" spans="1:76">
      <c r="A138" s="619">
        <v>5</v>
      </c>
      <c r="B138" s="479" t="s">
        <v>1085</v>
      </c>
      <c r="C138" s="620" t="s">
        <v>1117</v>
      </c>
      <c r="D138" s="621">
        <v>652723</v>
      </c>
      <c r="E138" s="620" t="s">
        <v>1118</v>
      </c>
      <c r="F138" s="620" t="s">
        <v>1119</v>
      </c>
      <c r="G138" s="620" t="s">
        <v>1120</v>
      </c>
      <c r="H138" s="620" t="s">
        <v>41</v>
      </c>
      <c r="I138" s="620" t="s">
        <v>241</v>
      </c>
      <c r="J138" s="653">
        <v>2020</v>
      </c>
      <c r="K138" s="654">
        <v>2</v>
      </c>
      <c r="L138" s="655">
        <v>44317</v>
      </c>
      <c r="M138" s="655">
        <v>44896</v>
      </c>
      <c r="N138" s="620" t="s">
        <v>1120</v>
      </c>
      <c r="O138" s="620" t="s">
        <v>1120</v>
      </c>
      <c r="P138" s="620" t="s">
        <v>1121</v>
      </c>
      <c r="Q138" s="620" t="s">
        <v>1122</v>
      </c>
      <c r="R138" s="668">
        <v>10000</v>
      </c>
      <c r="S138" s="619" t="s">
        <v>213</v>
      </c>
      <c r="T138" s="619" t="s">
        <v>213</v>
      </c>
      <c r="U138" s="619" t="s">
        <v>213</v>
      </c>
      <c r="V138" s="619" t="s">
        <v>213</v>
      </c>
      <c r="W138" s="619" t="s">
        <v>213</v>
      </c>
      <c r="X138" s="619" t="s">
        <v>213</v>
      </c>
      <c r="Y138" s="619" t="s">
        <v>213</v>
      </c>
      <c r="Z138" s="619" t="s">
        <v>213</v>
      </c>
      <c r="AA138" s="619" t="s">
        <v>213</v>
      </c>
      <c r="AB138" s="668">
        <v>0</v>
      </c>
      <c r="AC138" s="668">
        <v>0</v>
      </c>
      <c r="AD138" s="628" t="s">
        <v>213</v>
      </c>
      <c r="AE138" s="619" t="s">
        <v>213</v>
      </c>
      <c r="AF138" s="619" t="s">
        <v>1123</v>
      </c>
      <c r="AG138" s="682" t="s">
        <v>423</v>
      </c>
      <c r="AH138" s="619" t="s">
        <v>214</v>
      </c>
      <c r="AI138" s="619"/>
      <c r="AJ138" s="619" t="s">
        <v>260</v>
      </c>
      <c r="AK138" s="668">
        <v>10000</v>
      </c>
      <c r="AL138" s="668">
        <v>2000</v>
      </c>
      <c r="AM138" s="668">
        <v>8000</v>
      </c>
      <c r="AN138" s="668">
        <v>0</v>
      </c>
      <c r="AO138" s="668">
        <v>0</v>
      </c>
      <c r="AP138" s="683">
        <v>0</v>
      </c>
      <c r="AQ138" s="683">
        <v>0</v>
      </c>
      <c r="AR138" s="683">
        <v>0</v>
      </c>
      <c r="AS138" s="683">
        <v>0</v>
      </c>
      <c r="AT138" s="683">
        <v>0</v>
      </c>
      <c r="AU138" s="683">
        <v>0</v>
      </c>
      <c r="AV138" s="683">
        <v>0</v>
      </c>
      <c r="AW138" s="668">
        <v>8000</v>
      </c>
      <c r="AX138" s="668">
        <v>8000</v>
      </c>
      <c r="AY138" s="668">
        <v>2000</v>
      </c>
      <c r="AZ138" s="683">
        <v>0</v>
      </c>
      <c r="BA138" s="683">
        <v>0</v>
      </c>
      <c r="BB138" s="683">
        <v>0</v>
      </c>
      <c r="BC138" s="668">
        <v>8000</v>
      </c>
      <c r="BD138" s="668">
        <v>0</v>
      </c>
      <c r="BE138" s="692" t="s">
        <v>10</v>
      </c>
      <c r="BF138" s="668">
        <v>32094.5</v>
      </c>
      <c r="BG138" s="668">
        <v>32094.5</v>
      </c>
      <c r="BH138" s="668">
        <v>0</v>
      </c>
      <c r="BI138" s="683">
        <v>0</v>
      </c>
      <c r="BJ138" s="683">
        <v>21703.91</v>
      </c>
      <c r="BK138" s="668">
        <v>10000</v>
      </c>
      <c r="BL138" s="668">
        <v>11703.91</v>
      </c>
      <c r="BM138" s="692">
        <v>1.76</v>
      </c>
      <c r="BN138" s="692" t="s">
        <v>10</v>
      </c>
      <c r="BO138" s="668">
        <v>0</v>
      </c>
      <c r="BP138" s="668">
        <v>0</v>
      </c>
      <c r="BQ138" s="668">
        <v>0</v>
      </c>
      <c r="BR138" s="668">
        <v>0</v>
      </c>
      <c r="BS138" s="668">
        <v>0</v>
      </c>
      <c r="BT138" s="697"/>
      <c r="BU138" s="697"/>
      <c r="BW138" s="415" t="str">
        <f>VLOOKUP(P138,'[1]2021年自治区专项债券项目财政部、发改委审核通过明细表'!$F:$F,1,FALSE)</f>
        <v>P20652723-0016</v>
      </c>
      <c r="BX138" s="415" t="str">
        <f>VLOOKUP(E138,'[1]2021年自治区专项债券项目财政部、发改委审核通过明细表'!$E:$E,1,FALSE)</f>
        <v>博州温泉县阿敦乔鲁景区基础建设项目</v>
      </c>
    </row>
    <row r="139" s="433" customFormat="1" ht="33" customHeight="1" spans="1:76">
      <c r="A139" s="451" t="s">
        <v>1124</v>
      </c>
      <c r="B139" s="452"/>
      <c r="C139" s="452"/>
      <c r="D139" s="452"/>
      <c r="E139" s="452"/>
      <c r="F139" s="452"/>
      <c r="G139" s="623"/>
      <c r="H139" s="623"/>
      <c r="I139" s="623"/>
      <c r="J139" s="623"/>
      <c r="K139" s="623"/>
      <c r="L139" s="623"/>
      <c r="M139" s="623"/>
      <c r="N139" s="623"/>
      <c r="O139" s="623"/>
      <c r="P139" s="623"/>
      <c r="Q139" s="623"/>
      <c r="R139" s="510">
        <f>SUM(R140:R160)</f>
        <v>725278.81</v>
      </c>
      <c r="S139" s="511"/>
      <c r="T139" s="511"/>
      <c r="U139" s="511"/>
      <c r="V139" s="511"/>
      <c r="W139" s="511"/>
      <c r="X139" s="511"/>
      <c r="Y139" s="511"/>
      <c r="Z139" s="511"/>
      <c r="AA139" s="511"/>
      <c r="AB139" s="510">
        <f t="shared" ref="AB139:BS139" si="16">SUM(AB140:AB160)</f>
        <v>4000</v>
      </c>
      <c r="AC139" s="510">
        <f t="shared" si="16"/>
        <v>0</v>
      </c>
      <c r="AD139" s="511"/>
      <c r="AE139" s="511"/>
      <c r="AF139" s="511"/>
      <c r="AG139" s="511"/>
      <c r="AH139" s="511"/>
      <c r="AI139" s="511"/>
      <c r="AJ139" s="511"/>
      <c r="AK139" s="510">
        <f t="shared" si="16"/>
        <v>725278.81</v>
      </c>
      <c r="AL139" s="510">
        <f t="shared" si="16"/>
        <v>39000</v>
      </c>
      <c r="AM139" s="510">
        <f t="shared" si="16"/>
        <v>389000</v>
      </c>
      <c r="AN139" s="510">
        <f t="shared" si="16"/>
        <v>240090</v>
      </c>
      <c r="AO139" s="510">
        <f t="shared" si="16"/>
        <v>4000</v>
      </c>
      <c r="AP139" s="510">
        <f t="shared" si="16"/>
        <v>53188.81</v>
      </c>
      <c r="AQ139" s="510">
        <f t="shared" si="16"/>
        <v>57100</v>
      </c>
      <c r="AR139" s="510">
        <f t="shared" si="16"/>
        <v>100</v>
      </c>
      <c r="AS139" s="510">
        <f t="shared" si="16"/>
        <v>57000</v>
      </c>
      <c r="AT139" s="510">
        <f t="shared" si="16"/>
        <v>0</v>
      </c>
      <c r="AU139" s="510">
        <f t="shared" si="16"/>
        <v>0</v>
      </c>
      <c r="AV139" s="510">
        <f t="shared" si="16"/>
        <v>0</v>
      </c>
      <c r="AW139" s="510">
        <f t="shared" si="16"/>
        <v>492233.09</v>
      </c>
      <c r="AX139" s="510">
        <f t="shared" si="16"/>
        <v>285000</v>
      </c>
      <c r="AY139" s="510">
        <f t="shared" si="16"/>
        <v>63320.2</v>
      </c>
      <c r="AZ139" s="510">
        <f t="shared" si="16"/>
        <v>36000</v>
      </c>
      <c r="BA139" s="510">
        <f t="shared" si="16"/>
        <v>19435.52</v>
      </c>
      <c r="BB139" s="510">
        <f t="shared" si="16"/>
        <v>11000</v>
      </c>
      <c r="BC139" s="510">
        <f t="shared" si="16"/>
        <v>241000</v>
      </c>
      <c r="BD139" s="510">
        <f t="shared" si="16"/>
        <v>4000</v>
      </c>
      <c r="BE139" s="510"/>
      <c r="BF139" s="510">
        <f t="shared" si="16"/>
        <v>687843</v>
      </c>
      <c r="BG139" s="510">
        <f t="shared" si="16"/>
        <v>687843</v>
      </c>
      <c r="BH139" s="510">
        <f t="shared" si="16"/>
        <v>0</v>
      </c>
      <c r="BI139" s="510">
        <f t="shared" si="16"/>
        <v>0</v>
      </c>
      <c r="BJ139" s="510">
        <f t="shared" si="16"/>
        <v>389652.54</v>
      </c>
      <c r="BK139" s="510">
        <f t="shared" si="16"/>
        <v>196700</v>
      </c>
      <c r="BL139" s="510">
        <f t="shared" si="16"/>
        <v>192952.54</v>
      </c>
      <c r="BM139" s="510"/>
      <c r="BN139" s="510"/>
      <c r="BO139" s="510">
        <f t="shared" si="16"/>
        <v>0</v>
      </c>
      <c r="BP139" s="510">
        <f t="shared" si="16"/>
        <v>0</v>
      </c>
      <c r="BQ139" s="510">
        <f t="shared" si="16"/>
        <v>0</v>
      </c>
      <c r="BR139" s="510">
        <f t="shared" si="16"/>
        <v>0</v>
      </c>
      <c r="BS139" s="510">
        <f t="shared" si="16"/>
        <v>0</v>
      </c>
      <c r="BT139" s="623"/>
      <c r="BU139" s="623"/>
      <c r="BW139" s="436"/>
      <c r="BX139" s="436"/>
    </row>
    <row r="140" s="434" customFormat="1" ht="33" customHeight="1" spans="1:76">
      <c r="A140" s="624">
        <v>1</v>
      </c>
      <c r="B140" s="625" t="s">
        <v>1125</v>
      </c>
      <c r="C140" s="626" t="s">
        <v>808</v>
      </c>
      <c r="D140" s="624">
        <v>652800</v>
      </c>
      <c r="E140" s="626" t="s">
        <v>1126</v>
      </c>
      <c r="F140" s="626" t="s">
        <v>1127</v>
      </c>
      <c r="G140" s="626" t="s">
        <v>1128</v>
      </c>
      <c r="H140" s="626" t="s">
        <v>33</v>
      </c>
      <c r="I140" s="626" t="s">
        <v>241</v>
      </c>
      <c r="J140" s="624">
        <v>2020</v>
      </c>
      <c r="K140" s="624">
        <v>3</v>
      </c>
      <c r="L140" s="656">
        <v>44136</v>
      </c>
      <c r="M140" s="656">
        <v>45261</v>
      </c>
      <c r="N140" s="657" t="s">
        <v>1128</v>
      </c>
      <c r="O140" s="657" t="s">
        <v>1129</v>
      </c>
      <c r="P140" s="657" t="s">
        <v>1130</v>
      </c>
      <c r="Q140" s="657" t="s">
        <v>1131</v>
      </c>
      <c r="R140" s="669">
        <v>128588.81</v>
      </c>
      <c r="S140" s="657" t="s">
        <v>213</v>
      </c>
      <c r="T140" s="657" t="s">
        <v>213</v>
      </c>
      <c r="U140" s="657" t="s">
        <v>213</v>
      </c>
      <c r="V140" s="657" t="s">
        <v>214</v>
      </c>
      <c r="W140" s="657" t="s">
        <v>213</v>
      </c>
      <c r="X140" s="657" t="s">
        <v>213</v>
      </c>
      <c r="Y140" s="657" t="s">
        <v>213</v>
      </c>
      <c r="Z140" s="657" t="s">
        <v>213</v>
      </c>
      <c r="AA140" s="657" t="s">
        <v>213</v>
      </c>
      <c r="AB140" s="677"/>
      <c r="AC140" s="677"/>
      <c r="AD140" s="624" t="s">
        <v>213</v>
      </c>
      <c r="AE140" s="624" t="s">
        <v>213</v>
      </c>
      <c r="AF140" s="657" t="s">
        <v>1132</v>
      </c>
      <c r="AG140" s="657" t="s">
        <v>215</v>
      </c>
      <c r="AH140" s="657" t="s">
        <v>214</v>
      </c>
      <c r="AI140" s="624" t="s">
        <v>214</v>
      </c>
      <c r="AJ140" s="624" t="s">
        <v>260</v>
      </c>
      <c r="AK140" s="684">
        <f t="shared" ref="AK140:AK160" si="17">AL140+AM140+AN140+AO140+AP140</f>
        <v>128588.81</v>
      </c>
      <c r="AL140" s="684">
        <v>0</v>
      </c>
      <c r="AM140" s="684">
        <v>80000</v>
      </c>
      <c r="AN140" s="684">
        <v>0</v>
      </c>
      <c r="AO140" s="684">
        <v>0</v>
      </c>
      <c r="AP140" s="684">
        <v>48588.81</v>
      </c>
      <c r="AQ140" s="684">
        <f t="shared" ref="AQ140:AQ160" si="18">AR140+AS140+AT140+AU140+AV140</f>
        <v>0</v>
      </c>
      <c r="AR140" s="684">
        <v>0</v>
      </c>
      <c r="AS140" s="684">
        <v>0</v>
      </c>
      <c r="AT140" s="684">
        <v>0</v>
      </c>
      <c r="AU140" s="684">
        <v>0</v>
      </c>
      <c r="AV140" s="684">
        <v>0</v>
      </c>
      <c r="AW140" s="684">
        <v>65433.09</v>
      </c>
      <c r="AX140" s="684">
        <v>43000</v>
      </c>
      <c r="AY140" s="684">
        <v>43720.2</v>
      </c>
      <c r="AZ140" s="684">
        <v>26000</v>
      </c>
      <c r="BA140" s="684">
        <v>19435.52</v>
      </c>
      <c r="BB140" s="684">
        <v>11000</v>
      </c>
      <c r="BC140" s="677">
        <v>43000</v>
      </c>
      <c r="BD140" s="677">
        <v>0</v>
      </c>
      <c r="BE140" s="684" t="s">
        <v>10</v>
      </c>
      <c r="BF140" s="695">
        <f t="shared" ref="BF140:BF160" si="19">BG140+BH140+BI140</f>
        <v>256119.5</v>
      </c>
      <c r="BG140" s="695">
        <v>256119.5</v>
      </c>
      <c r="BH140" s="695">
        <v>0</v>
      </c>
      <c r="BI140" s="695">
        <v>0</v>
      </c>
      <c r="BJ140" s="695">
        <f t="shared" ref="BJ140:BJ160" si="20">BK140+BL140</f>
        <v>204097.1</v>
      </c>
      <c r="BK140" s="695">
        <v>80000</v>
      </c>
      <c r="BL140" s="695">
        <v>124097.1</v>
      </c>
      <c r="BM140" s="684">
        <v>1.43</v>
      </c>
      <c r="BN140" s="684" t="s">
        <v>10</v>
      </c>
      <c r="BO140" s="684"/>
      <c r="BP140" s="684"/>
      <c r="BQ140" s="684"/>
      <c r="BR140" s="684"/>
      <c r="BS140" s="684"/>
      <c r="BT140" s="624"/>
      <c r="BU140" s="624"/>
      <c r="BW140" s="415" t="str">
        <f>VLOOKUP(P140,'[1]2021年自治区专项债券项目财政部、发改委审核通过明细表'!$F:$F,1,FALSE)</f>
        <v>P20652800-0077</v>
      </c>
      <c r="BX140" s="415" t="str">
        <f>VLOOKUP(E140,'[1]2021年自治区专项债券项目财政部、发改委审核通过明细表'!$E:$E,1,FALSE)</f>
        <v>巴州人民医院急救诊疗中心综合项目</v>
      </c>
    </row>
    <row r="141" s="434" customFormat="1" ht="33" customHeight="1" spans="1:76">
      <c r="A141" s="627">
        <v>2</v>
      </c>
      <c r="B141" s="619" t="s">
        <v>1125</v>
      </c>
      <c r="C141" s="619" t="s">
        <v>1133</v>
      </c>
      <c r="D141" s="619">
        <v>652801</v>
      </c>
      <c r="E141" s="628" t="s">
        <v>1134</v>
      </c>
      <c r="F141" s="628" t="s">
        <v>1135</v>
      </c>
      <c r="G141" s="619" t="s">
        <v>1136</v>
      </c>
      <c r="H141" s="628" t="s">
        <v>57</v>
      </c>
      <c r="I141" s="628" t="s">
        <v>209</v>
      </c>
      <c r="J141" s="628" t="s">
        <v>274</v>
      </c>
      <c r="K141" s="627">
        <v>1</v>
      </c>
      <c r="L141" s="655">
        <v>44105</v>
      </c>
      <c r="M141" s="655">
        <v>44896</v>
      </c>
      <c r="N141" s="619" t="s">
        <v>1137</v>
      </c>
      <c r="O141" s="619" t="s">
        <v>87</v>
      </c>
      <c r="P141" s="619" t="s">
        <v>1138</v>
      </c>
      <c r="Q141" s="619" t="s">
        <v>1139</v>
      </c>
      <c r="R141" s="668">
        <v>45000</v>
      </c>
      <c r="S141" s="627" t="s">
        <v>213</v>
      </c>
      <c r="T141" s="627" t="s">
        <v>213</v>
      </c>
      <c r="U141" s="627" t="s">
        <v>213</v>
      </c>
      <c r="V141" s="627" t="s">
        <v>214</v>
      </c>
      <c r="W141" s="627" t="s">
        <v>213</v>
      </c>
      <c r="X141" s="627" t="s">
        <v>213</v>
      </c>
      <c r="Y141" s="627" t="s">
        <v>213</v>
      </c>
      <c r="Z141" s="627" t="s">
        <v>213</v>
      </c>
      <c r="AA141" s="627" t="s">
        <v>213</v>
      </c>
      <c r="AB141" s="668"/>
      <c r="AC141" s="668"/>
      <c r="AD141" s="627" t="s">
        <v>213</v>
      </c>
      <c r="AE141" s="627" t="s">
        <v>213</v>
      </c>
      <c r="AF141" s="627" t="s">
        <v>1140</v>
      </c>
      <c r="AG141" s="627" t="s">
        <v>423</v>
      </c>
      <c r="AH141" s="627" t="s">
        <v>214</v>
      </c>
      <c r="AI141" s="627" t="s">
        <v>214</v>
      </c>
      <c r="AJ141" s="627" t="s">
        <v>260</v>
      </c>
      <c r="AK141" s="685">
        <f t="shared" si="17"/>
        <v>45000</v>
      </c>
      <c r="AL141" s="685">
        <v>0</v>
      </c>
      <c r="AM141" s="685">
        <v>35000</v>
      </c>
      <c r="AN141" s="685">
        <v>10000</v>
      </c>
      <c r="AO141" s="685">
        <v>0</v>
      </c>
      <c r="AP141" s="685">
        <v>0</v>
      </c>
      <c r="AQ141" s="685">
        <f t="shared" si="18"/>
        <v>100</v>
      </c>
      <c r="AR141" s="685">
        <v>100</v>
      </c>
      <c r="AS141" s="685">
        <v>0</v>
      </c>
      <c r="AT141" s="685">
        <v>0</v>
      </c>
      <c r="AU141" s="685">
        <v>0</v>
      </c>
      <c r="AV141" s="685">
        <v>0</v>
      </c>
      <c r="AW141" s="685">
        <v>45000</v>
      </c>
      <c r="AX141" s="685">
        <v>35000</v>
      </c>
      <c r="AY141" s="685">
        <v>0</v>
      </c>
      <c r="AZ141" s="685">
        <v>0</v>
      </c>
      <c r="BA141" s="685">
        <v>0</v>
      </c>
      <c r="BB141" s="685">
        <v>0</v>
      </c>
      <c r="BC141" s="670">
        <v>20000</v>
      </c>
      <c r="BD141" s="668">
        <v>0</v>
      </c>
      <c r="BE141" s="685" t="s">
        <v>10</v>
      </c>
      <c r="BF141" s="687">
        <f t="shared" si="19"/>
        <v>29000</v>
      </c>
      <c r="BG141" s="685">
        <v>29000</v>
      </c>
      <c r="BH141" s="685">
        <v>0</v>
      </c>
      <c r="BI141" s="685">
        <v>0</v>
      </c>
      <c r="BJ141" s="687">
        <f t="shared" si="20"/>
        <v>0</v>
      </c>
      <c r="BK141" s="685">
        <v>0</v>
      </c>
      <c r="BL141" s="685">
        <v>0</v>
      </c>
      <c r="BM141" s="685">
        <v>1.25</v>
      </c>
      <c r="BN141" s="685" t="s">
        <v>10</v>
      </c>
      <c r="BO141" s="685"/>
      <c r="BP141" s="685"/>
      <c r="BQ141" s="685"/>
      <c r="BR141" s="685"/>
      <c r="BS141" s="685"/>
      <c r="BT141" s="627"/>
      <c r="BU141" s="627"/>
      <c r="BW141" s="415" t="str">
        <f>VLOOKUP(P141,'[1]2021年自治区专项债券项目财政部、发改委审核通过明细表'!$F:$F,1,FALSE)</f>
        <v>P20652801-0160</v>
      </c>
      <c r="BX141" s="415" t="str">
        <f>VLOOKUP(E141,'[1]2021年自治区专项债券项目财政部、发改委审核通过明细表'!$E:$E,1,FALSE)</f>
        <v>库尔勒市老旧小区节能改造及基础配套项目</v>
      </c>
    </row>
    <row r="142" s="435" customFormat="1" ht="33" customHeight="1" spans="1:76">
      <c r="A142" s="627">
        <v>3</v>
      </c>
      <c r="B142" s="619" t="s">
        <v>1125</v>
      </c>
      <c r="C142" s="619" t="s">
        <v>1133</v>
      </c>
      <c r="D142" s="619">
        <v>652801</v>
      </c>
      <c r="E142" s="619" t="s">
        <v>1141</v>
      </c>
      <c r="F142" s="619" t="s">
        <v>1142</v>
      </c>
      <c r="G142" s="619" t="s">
        <v>1136</v>
      </c>
      <c r="H142" s="629" t="s">
        <v>61</v>
      </c>
      <c r="I142" s="619" t="s">
        <v>209</v>
      </c>
      <c r="J142" s="619" t="s">
        <v>274</v>
      </c>
      <c r="K142" s="619">
        <v>1</v>
      </c>
      <c r="L142" s="655">
        <v>43922</v>
      </c>
      <c r="M142" s="655">
        <v>44652</v>
      </c>
      <c r="N142" s="619" t="s">
        <v>1137</v>
      </c>
      <c r="O142" s="619" t="s">
        <v>87</v>
      </c>
      <c r="P142" s="619" t="s">
        <v>1143</v>
      </c>
      <c r="Q142" s="619" t="s">
        <v>1144</v>
      </c>
      <c r="R142" s="668">
        <v>164290</v>
      </c>
      <c r="S142" s="619" t="s">
        <v>213</v>
      </c>
      <c r="T142" s="619" t="s">
        <v>213</v>
      </c>
      <c r="U142" s="619" t="s">
        <v>213</v>
      </c>
      <c r="V142" s="619" t="s">
        <v>214</v>
      </c>
      <c r="W142" s="619" t="s">
        <v>213</v>
      </c>
      <c r="X142" s="619" t="s">
        <v>213</v>
      </c>
      <c r="Y142" s="619" t="s">
        <v>213</v>
      </c>
      <c r="Z142" s="619" t="s">
        <v>213</v>
      </c>
      <c r="AA142" s="619" t="s">
        <v>213</v>
      </c>
      <c r="AB142" s="668"/>
      <c r="AC142" s="668"/>
      <c r="AD142" s="628" t="s">
        <v>213</v>
      </c>
      <c r="AE142" s="619" t="s">
        <v>213</v>
      </c>
      <c r="AF142" s="619" t="s">
        <v>1145</v>
      </c>
      <c r="AG142" s="619" t="s">
        <v>423</v>
      </c>
      <c r="AH142" s="619" t="s">
        <v>214</v>
      </c>
      <c r="AI142" s="627" t="s">
        <v>214</v>
      </c>
      <c r="AJ142" s="619" t="s">
        <v>260</v>
      </c>
      <c r="AK142" s="685">
        <f t="shared" si="17"/>
        <v>164290</v>
      </c>
      <c r="AL142" s="685">
        <v>0</v>
      </c>
      <c r="AM142" s="685">
        <v>100000</v>
      </c>
      <c r="AN142" s="685">
        <v>64290</v>
      </c>
      <c r="AO142" s="685">
        <v>0</v>
      </c>
      <c r="AP142" s="685">
        <v>0</v>
      </c>
      <c r="AQ142" s="685">
        <f t="shared" si="18"/>
        <v>50000</v>
      </c>
      <c r="AR142" s="685">
        <v>0</v>
      </c>
      <c r="AS142" s="685">
        <v>50000</v>
      </c>
      <c r="AT142" s="685">
        <v>0</v>
      </c>
      <c r="AU142" s="685">
        <v>0</v>
      </c>
      <c r="AV142" s="685">
        <v>0</v>
      </c>
      <c r="AW142" s="685">
        <v>50000</v>
      </c>
      <c r="AX142" s="685">
        <v>50000</v>
      </c>
      <c r="AY142" s="685">
        <v>0</v>
      </c>
      <c r="AZ142" s="685">
        <v>0</v>
      </c>
      <c r="BA142" s="685">
        <v>0</v>
      </c>
      <c r="BB142" s="685">
        <v>0</v>
      </c>
      <c r="BC142" s="668">
        <v>50000</v>
      </c>
      <c r="BD142" s="668">
        <v>0</v>
      </c>
      <c r="BE142" s="685" t="s">
        <v>10</v>
      </c>
      <c r="BF142" s="687">
        <f t="shared" si="19"/>
        <v>72500</v>
      </c>
      <c r="BG142" s="685">
        <v>72500</v>
      </c>
      <c r="BH142" s="685">
        <v>0</v>
      </c>
      <c r="BI142" s="685">
        <v>0</v>
      </c>
      <c r="BJ142" s="687">
        <f t="shared" si="20"/>
        <v>0</v>
      </c>
      <c r="BK142" s="685">
        <v>0</v>
      </c>
      <c r="BL142" s="685">
        <v>0</v>
      </c>
      <c r="BM142" s="685">
        <v>2.54</v>
      </c>
      <c r="BN142" s="685" t="s">
        <v>10</v>
      </c>
      <c r="BO142" s="685"/>
      <c r="BP142" s="685"/>
      <c r="BQ142" s="685"/>
      <c r="BR142" s="685"/>
      <c r="BS142" s="685"/>
      <c r="BT142" s="627"/>
      <c r="BU142" s="627"/>
      <c r="BW142" s="415" t="str">
        <f>VLOOKUP(P142,'[1]2021年自治区专项债券项目财政部、发改委审核通过明细表'!$F:$F,1,FALSE)</f>
        <v>P20652801-0133</v>
      </c>
      <c r="BX142" s="415" t="str">
        <f>VLOOKUP(E142,'[1]2021年自治区专项债券项目财政部、发改委审核通过明细表'!$E:$E,1,FALSE)</f>
        <v>库尔勒市西城区棚户区改造（二期）</v>
      </c>
    </row>
    <row r="143" s="435" customFormat="1" ht="33" customHeight="1" spans="1:76">
      <c r="A143" s="627">
        <v>4</v>
      </c>
      <c r="B143" s="619" t="s">
        <v>1125</v>
      </c>
      <c r="C143" s="619" t="s">
        <v>1133</v>
      </c>
      <c r="D143" s="619">
        <v>652801</v>
      </c>
      <c r="E143" s="619" t="s">
        <v>1146</v>
      </c>
      <c r="F143" s="619" t="s">
        <v>1147</v>
      </c>
      <c r="G143" s="619" t="s">
        <v>1136</v>
      </c>
      <c r="H143" s="619" t="s">
        <v>47</v>
      </c>
      <c r="I143" s="619" t="s">
        <v>241</v>
      </c>
      <c r="J143" s="619" t="s">
        <v>274</v>
      </c>
      <c r="K143" s="619">
        <v>1</v>
      </c>
      <c r="L143" s="655">
        <v>44166</v>
      </c>
      <c r="M143" s="655">
        <v>45261</v>
      </c>
      <c r="N143" s="619" t="s">
        <v>1137</v>
      </c>
      <c r="O143" s="619" t="s">
        <v>87</v>
      </c>
      <c r="P143" s="619" t="s">
        <v>1148</v>
      </c>
      <c r="Q143" s="619" t="s">
        <v>1149</v>
      </c>
      <c r="R143" s="668">
        <v>37500</v>
      </c>
      <c r="S143" s="619" t="s">
        <v>213</v>
      </c>
      <c r="T143" s="619" t="s">
        <v>213</v>
      </c>
      <c r="U143" s="619" t="s">
        <v>213</v>
      </c>
      <c r="V143" s="619" t="s">
        <v>214</v>
      </c>
      <c r="W143" s="619" t="s">
        <v>213</v>
      </c>
      <c r="X143" s="619" t="s">
        <v>213</v>
      </c>
      <c r="Y143" s="619" t="s">
        <v>213</v>
      </c>
      <c r="Z143" s="619" t="s">
        <v>213</v>
      </c>
      <c r="AA143" s="619" t="s">
        <v>213</v>
      </c>
      <c r="AB143" s="668"/>
      <c r="AC143" s="668"/>
      <c r="AD143" s="628" t="s">
        <v>213</v>
      </c>
      <c r="AE143" s="619" t="s">
        <v>213</v>
      </c>
      <c r="AF143" s="619" t="s">
        <v>1150</v>
      </c>
      <c r="AG143" s="619" t="s">
        <v>423</v>
      </c>
      <c r="AH143" s="619" t="s">
        <v>214</v>
      </c>
      <c r="AI143" s="627" t="s">
        <v>214</v>
      </c>
      <c r="AJ143" s="619" t="s">
        <v>260</v>
      </c>
      <c r="AK143" s="685">
        <f t="shared" si="17"/>
        <v>37500</v>
      </c>
      <c r="AL143" s="685">
        <v>0</v>
      </c>
      <c r="AM143" s="685">
        <v>30000</v>
      </c>
      <c r="AN143" s="685">
        <v>7500</v>
      </c>
      <c r="AO143" s="685">
        <v>0</v>
      </c>
      <c r="AP143" s="685">
        <v>0</v>
      </c>
      <c r="AQ143" s="685">
        <f t="shared" si="18"/>
        <v>0</v>
      </c>
      <c r="AR143" s="685">
        <v>0</v>
      </c>
      <c r="AS143" s="685">
        <v>0</v>
      </c>
      <c r="AT143" s="685">
        <v>0</v>
      </c>
      <c r="AU143" s="685">
        <v>0</v>
      </c>
      <c r="AV143" s="685">
        <v>0</v>
      </c>
      <c r="AW143" s="685">
        <v>37500</v>
      </c>
      <c r="AX143" s="685">
        <v>30000</v>
      </c>
      <c r="AY143" s="685">
        <v>0</v>
      </c>
      <c r="AZ143" s="685">
        <v>0</v>
      </c>
      <c r="BA143" s="685">
        <v>0</v>
      </c>
      <c r="BB143" s="685">
        <v>0</v>
      </c>
      <c r="BC143" s="670">
        <v>10000</v>
      </c>
      <c r="BD143" s="668">
        <v>0</v>
      </c>
      <c r="BE143" s="685" t="s">
        <v>10</v>
      </c>
      <c r="BF143" s="687">
        <f t="shared" si="19"/>
        <v>14500</v>
      </c>
      <c r="BG143" s="685">
        <v>14500</v>
      </c>
      <c r="BH143" s="685">
        <v>0</v>
      </c>
      <c r="BI143" s="685">
        <v>0</v>
      </c>
      <c r="BJ143" s="687">
        <f t="shared" si="20"/>
        <v>0</v>
      </c>
      <c r="BK143" s="685">
        <v>0</v>
      </c>
      <c r="BL143" s="685">
        <v>0</v>
      </c>
      <c r="BM143" s="685">
        <v>3.68</v>
      </c>
      <c r="BN143" s="685" t="s">
        <v>10</v>
      </c>
      <c r="BO143" s="685"/>
      <c r="BP143" s="685"/>
      <c r="BQ143" s="685"/>
      <c r="BR143" s="685"/>
      <c r="BS143" s="685"/>
      <c r="BT143" s="627"/>
      <c r="BU143" s="627"/>
      <c r="BW143" s="415" t="str">
        <f>VLOOKUP(P143,'[1]2021年自治区专项债券项目财政部、发改委审核通过明细表'!$F:$F,1,FALSE)</f>
        <v>P20652801-0163</v>
      </c>
      <c r="BX143" s="415" t="str">
        <f>VLOOKUP(E143,'[1]2021年自治区专项债券项目财政部、发改委审核通过明细表'!$E:$E,1,FALSE)</f>
        <v>库尔勒市第二水源地建设项目（二期）</v>
      </c>
    </row>
    <row r="144" s="435" customFormat="1" ht="33" customHeight="1" spans="1:76">
      <c r="A144" s="627">
        <v>5</v>
      </c>
      <c r="B144" s="619" t="s">
        <v>1125</v>
      </c>
      <c r="C144" s="619" t="s">
        <v>1133</v>
      </c>
      <c r="D144" s="619">
        <v>652801</v>
      </c>
      <c r="E144" s="619" t="s">
        <v>1151</v>
      </c>
      <c r="F144" s="619" t="s">
        <v>1152</v>
      </c>
      <c r="G144" s="619" t="s">
        <v>1153</v>
      </c>
      <c r="H144" s="619" t="s">
        <v>55</v>
      </c>
      <c r="I144" s="619" t="s">
        <v>241</v>
      </c>
      <c r="J144" s="619" t="s">
        <v>1154</v>
      </c>
      <c r="K144" s="619">
        <v>1</v>
      </c>
      <c r="L144" s="655">
        <v>44440</v>
      </c>
      <c r="M144" s="658">
        <v>44805</v>
      </c>
      <c r="N144" s="619" t="s">
        <v>1155</v>
      </c>
      <c r="O144" s="619" t="s">
        <v>87</v>
      </c>
      <c r="P144" s="619" t="s">
        <v>1156</v>
      </c>
      <c r="Q144" s="619" t="s">
        <v>1157</v>
      </c>
      <c r="R144" s="668">
        <v>55000</v>
      </c>
      <c r="S144" s="619" t="s">
        <v>213</v>
      </c>
      <c r="T144" s="619" t="s">
        <v>213</v>
      </c>
      <c r="U144" s="619" t="s">
        <v>213</v>
      </c>
      <c r="V144" s="619" t="s">
        <v>214</v>
      </c>
      <c r="W144" s="619" t="s">
        <v>213</v>
      </c>
      <c r="X144" s="619" t="s">
        <v>213</v>
      </c>
      <c r="Y144" s="619" t="s">
        <v>213</v>
      </c>
      <c r="Z144" s="619" t="s">
        <v>213</v>
      </c>
      <c r="AA144" s="619" t="s">
        <v>213</v>
      </c>
      <c r="AB144" s="668"/>
      <c r="AC144" s="668"/>
      <c r="AD144" s="628" t="s">
        <v>213</v>
      </c>
      <c r="AE144" s="619" t="s">
        <v>213</v>
      </c>
      <c r="AF144" s="619" t="s">
        <v>1158</v>
      </c>
      <c r="AG144" s="619" t="s">
        <v>423</v>
      </c>
      <c r="AH144" s="619" t="s">
        <v>214</v>
      </c>
      <c r="AI144" s="627" t="s">
        <v>214</v>
      </c>
      <c r="AJ144" s="619" t="s">
        <v>260</v>
      </c>
      <c r="AK144" s="685">
        <f t="shared" si="17"/>
        <v>55000</v>
      </c>
      <c r="AL144" s="685">
        <v>0</v>
      </c>
      <c r="AM144" s="685">
        <v>10000</v>
      </c>
      <c r="AN144" s="685">
        <v>45000</v>
      </c>
      <c r="AO144" s="685">
        <v>0</v>
      </c>
      <c r="AP144" s="685">
        <v>0</v>
      </c>
      <c r="AQ144" s="685">
        <f t="shared" si="18"/>
        <v>0</v>
      </c>
      <c r="AR144" s="685">
        <v>0</v>
      </c>
      <c r="AS144" s="685">
        <v>0</v>
      </c>
      <c r="AT144" s="685">
        <v>0</v>
      </c>
      <c r="AU144" s="685">
        <v>0</v>
      </c>
      <c r="AV144" s="685">
        <v>0</v>
      </c>
      <c r="AW144" s="685">
        <v>55000</v>
      </c>
      <c r="AX144" s="685">
        <v>10000</v>
      </c>
      <c r="AY144" s="685">
        <v>0</v>
      </c>
      <c r="AZ144" s="685">
        <v>0</v>
      </c>
      <c r="BA144" s="685">
        <v>0</v>
      </c>
      <c r="BB144" s="685">
        <v>0</v>
      </c>
      <c r="BC144" s="670">
        <v>10000</v>
      </c>
      <c r="BD144" s="668">
        <v>0</v>
      </c>
      <c r="BE144" s="685" t="s">
        <v>13</v>
      </c>
      <c r="BF144" s="687">
        <f t="shared" si="19"/>
        <v>16750</v>
      </c>
      <c r="BG144" s="685">
        <v>16750</v>
      </c>
      <c r="BH144" s="685">
        <v>0</v>
      </c>
      <c r="BI144" s="685">
        <v>0</v>
      </c>
      <c r="BJ144" s="687">
        <f t="shared" si="20"/>
        <v>0</v>
      </c>
      <c r="BK144" s="685"/>
      <c r="BL144" s="685"/>
      <c r="BM144" s="685">
        <v>1.38</v>
      </c>
      <c r="BN144" s="685" t="s">
        <v>13</v>
      </c>
      <c r="BO144" s="685"/>
      <c r="BP144" s="685"/>
      <c r="BQ144" s="685"/>
      <c r="BR144" s="685"/>
      <c r="BS144" s="685"/>
      <c r="BT144" s="627"/>
      <c r="BU144" s="627"/>
      <c r="BW144" s="415" t="str">
        <f>VLOOKUP(P144,'[1]2021年自治区专项债券项目财政部、发改委审核通过明细表'!$F:$F,1,FALSE)</f>
        <v>P21652801-0068</v>
      </c>
      <c r="BX144" s="415" t="str">
        <f>VLOOKUP(E144,'[1]2021年自治区专项债券项目财政部、发改委审核通过明细表'!$E:$E,1,FALSE)</f>
        <v>库尔勒石油石化产业园烯烃产业园基础设施项目一期</v>
      </c>
    </row>
    <row r="145" s="434" customFormat="1" ht="33" customHeight="1" spans="1:76">
      <c r="A145" s="627">
        <v>6</v>
      </c>
      <c r="B145" s="619" t="s">
        <v>1125</v>
      </c>
      <c r="C145" s="619" t="s">
        <v>1133</v>
      </c>
      <c r="D145" s="619">
        <v>652801</v>
      </c>
      <c r="E145" s="630" t="s">
        <v>1159</v>
      </c>
      <c r="F145" s="630" t="s">
        <v>1160</v>
      </c>
      <c r="G145" s="619" t="s">
        <v>1161</v>
      </c>
      <c r="H145" s="630" t="s">
        <v>37</v>
      </c>
      <c r="I145" s="630" t="s">
        <v>241</v>
      </c>
      <c r="J145" s="630" t="s">
        <v>1154</v>
      </c>
      <c r="K145" s="630">
        <v>1</v>
      </c>
      <c r="L145" s="658">
        <v>44317</v>
      </c>
      <c r="M145" s="658">
        <v>45047</v>
      </c>
      <c r="N145" s="619" t="s">
        <v>1161</v>
      </c>
      <c r="O145" s="619" t="s">
        <v>1162</v>
      </c>
      <c r="P145" s="619" t="s">
        <v>1163</v>
      </c>
      <c r="Q145" s="619" t="s">
        <v>1164</v>
      </c>
      <c r="R145" s="670">
        <v>80000</v>
      </c>
      <c r="S145" s="630" t="s">
        <v>213</v>
      </c>
      <c r="T145" s="630" t="s">
        <v>213</v>
      </c>
      <c r="U145" s="630" t="s">
        <v>213</v>
      </c>
      <c r="V145" s="630" t="s">
        <v>214</v>
      </c>
      <c r="W145" s="630" t="s">
        <v>213</v>
      </c>
      <c r="X145" s="630" t="s">
        <v>213</v>
      </c>
      <c r="Y145" s="630" t="s">
        <v>213</v>
      </c>
      <c r="Z145" s="630" t="s">
        <v>213</v>
      </c>
      <c r="AA145" s="630" t="s">
        <v>213</v>
      </c>
      <c r="AB145" s="670"/>
      <c r="AC145" s="670"/>
      <c r="AD145" s="630" t="s">
        <v>213</v>
      </c>
      <c r="AE145" s="630" t="s">
        <v>213</v>
      </c>
      <c r="AF145" s="619" t="s">
        <v>1165</v>
      </c>
      <c r="AG145" s="630" t="s">
        <v>423</v>
      </c>
      <c r="AH145" s="630" t="s">
        <v>214</v>
      </c>
      <c r="AI145" s="627" t="s">
        <v>214</v>
      </c>
      <c r="AJ145" s="630" t="s">
        <v>260</v>
      </c>
      <c r="AK145" s="685">
        <f t="shared" si="17"/>
        <v>80000</v>
      </c>
      <c r="AL145" s="686">
        <v>0</v>
      </c>
      <c r="AM145" s="686">
        <v>20000</v>
      </c>
      <c r="AN145" s="686">
        <v>60000</v>
      </c>
      <c r="AO145" s="686">
        <v>0</v>
      </c>
      <c r="AP145" s="686">
        <v>0</v>
      </c>
      <c r="AQ145" s="685">
        <f t="shared" si="18"/>
        <v>0</v>
      </c>
      <c r="AR145" s="686">
        <v>0</v>
      </c>
      <c r="AS145" s="686">
        <v>0</v>
      </c>
      <c r="AT145" s="686">
        <v>0</v>
      </c>
      <c r="AU145" s="686">
        <v>0</v>
      </c>
      <c r="AV145" s="686">
        <v>0</v>
      </c>
      <c r="AW145" s="686">
        <v>80000</v>
      </c>
      <c r="AX145" s="686">
        <v>20000</v>
      </c>
      <c r="AY145" s="686">
        <v>0</v>
      </c>
      <c r="AZ145" s="686">
        <v>0</v>
      </c>
      <c r="BA145" s="686">
        <v>0</v>
      </c>
      <c r="BB145" s="686">
        <v>0</v>
      </c>
      <c r="BC145" s="668">
        <v>26000</v>
      </c>
      <c r="BD145" s="670">
        <v>0</v>
      </c>
      <c r="BE145" s="685" t="s">
        <v>10</v>
      </c>
      <c r="BF145" s="687">
        <f t="shared" si="19"/>
        <v>37700</v>
      </c>
      <c r="BG145" s="686">
        <v>37700</v>
      </c>
      <c r="BH145" s="686">
        <v>0</v>
      </c>
      <c r="BI145" s="686">
        <v>0</v>
      </c>
      <c r="BJ145" s="687">
        <f t="shared" si="20"/>
        <v>0</v>
      </c>
      <c r="BK145" s="686">
        <v>0</v>
      </c>
      <c r="BL145" s="686">
        <v>0</v>
      </c>
      <c r="BM145" s="686">
        <v>1.21</v>
      </c>
      <c r="BN145" s="685" t="s">
        <v>10</v>
      </c>
      <c r="BO145" s="686"/>
      <c r="BP145" s="686"/>
      <c r="BQ145" s="686"/>
      <c r="BR145" s="686"/>
      <c r="BS145" s="686"/>
      <c r="BT145" s="630"/>
      <c r="BU145" s="630"/>
      <c r="BW145" s="415" t="str">
        <f>VLOOKUP(P145,'[1]2021年自治区专项债券项目财政部、发改委审核通过明细表'!$F:$F,1,FALSE)</f>
        <v>P21652801-0049</v>
      </c>
      <c r="BX145" s="415" t="str">
        <f>VLOOKUP(E145,'[1]2021年自治区专项债券项目财政部、发改委审核通过明细表'!$E:$E,1,FALSE)</f>
        <v>库尔勒市职业技能实训基地建设项目</v>
      </c>
    </row>
    <row r="146" s="434" customFormat="1" ht="33" customHeight="1" spans="1:76">
      <c r="A146" s="627">
        <v>7</v>
      </c>
      <c r="B146" s="619" t="s">
        <v>1125</v>
      </c>
      <c r="C146" s="619" t="s">
        <v>1133</v>
      </c>
      <c r="D146" s="619">
        <v>652801</v>
      </c>
      <c r="E146" s="630" t="s">
        <v>1166</v>
      </c>
      <c r="F146" s="630" t="s">
        <v>1167</v>
      </c>
      <c r="G146" s="619" t="s">
        <v>1153</v>
      </c>
      <c r="H146" s="630" t="s">
        <v>55</v>
      </c>
      <c r="I146" s="630" t="s">
        <v>241</v>
      </c>
      <c r="J146" s="630" t="s">
        <v>1154</v>
      </c>
      <c r="K146" s="630">
        <v>1</v>
      </c>
      <c r="L146" s="658">
        <v>44440</v>
      </c>
      <c r="M146" s="658">
        <v>44805</v>
      </c>
      <c r="N146" s="619" t="s">
        <v>1155</v>
      </c>
      <c r="O146" s="619" t="s">
        <v>87</v>
      </c>
      <c r="P146" s="619" t="s">
        <v>1168</v>
      </c>
      <c r="Q146" s="619" t="s">
        <v>1169</v>
      </c>
      <c r="R146" s="670">
        <v>63000</v>
      </c>
      <c r="S146" s="630" t="s">
        <v>213</v>
      </c>
      <c r="T146" s="630" t="s">
        <v>213</v>
      </c>
      <c r="U146" s="630" t="s">
        <v>213</v>
      </c>
      <c r="V146" s="630" t="s">
        <v>214</v>
      </c>
      <c r="W146" s="630" t="s">
        <v>213</v>
      </c>
      <c r="X146" s="630" t="s">
        <v>213</v>
      </c>
      <c r="Y146" s="630" t="s">
        <v>213</v>
      </c>
      <c r="Z146" s="630" t="s">
        <v>213</v>
      </c>
      <c r="AA146" s="630" t="s">
        <v>213</v>
      </c>
      <c r="AB146" s="670"/>
      <c r="AC146" s="670"/>
      <c r="AD146" s="630" t="s">
        <v>213</v>
      </c>
      <c r="AE146" s="630" t="s">
        <v>213</v>
      </c>
      <c r="AF146" s="630" t="s">
        <v>1170</v>
      </c>
      <c r="AG146" s="630" t="s">
        <v>423</v>
      </c>
      <c r="AH146" s="630" t="s">
        <v>214</v>
      </c>
      <c r="AI146" s="627" t="s">
        <v>214</v>
      </c>
      <c r="AJ146" s="630" t="s">
        <v>260</v>
      </c>
      <c r="AK146" s="685">
        <f t="shared" si="17"/>
        <v>63000</v>
      </c>
      <c r="AL146" s="686">
        <v>0</v>
      </c>
      <c r="AM146" s="686">
        <v>20000</v>
      </c>
      <c r="AN146" s="686">
        <v>43000</v>
      </c>
      <c r="AO146" s="686">
        <v>0</v>
      </c>
      <c r="AP146" s="686">
        <v>0</v>
      </c>
      <c r="AQ146" s="685">
        <f t="shared" si="18"/>
        <v>0</v>
      </c>
      <c r="AR146" s="686">
        <v>0</v>
      </c>
      <c r="AS146" s="686">
        <v>0</v>
      </c>
      <c r="AT146" s="686">
        <v>0</v>
      </c>
      <c r="AU146" s="686">
        <v>0</v>
      </c>
      <c r="AV146" s="686">
        <v>0</v>
      </c>
      <c r="AW146" s="686">
        <v>63000</v>
      </c>
      <c r="AX146" s="686">
        <v>20000</v>
      </c>
      <c r="AY146" s="686">
        <v>0</v>
      </c>
      <c r="AZ146" s="686">
        <v>0</v>
      </c>
      <c r="BA146" s="686">
        <v>0</v>
      </c>
      <c r="BB146" s="686">
        <v>0</v>
      </c>
      <c r="BC146" s="668">
        <v>20000</v>
      </c>
      <c r="BD146" s="670">
        <v>0</v>
      </c>
      <c r="BE146" s="685" t="s">
        <v>13</v>
      </c>
      <c r="BF146" s="687">
        <f t="shared" si="19"/>
        <v>33500</v>
      </c>
      <c r="BG146" s="686">
        <v>33500</v>
      </c>
      <c r="BH146" s="686">
        <v>0</v>
      </c>
      <c r="BI146" s="686">
        <v>0</v>
      </c>
      <c r="BJ146" s="687">
        <f t="shared" si="20"/>
        <v>0</v>
      </c>
      <c r="BK146" s="686">
        <v>0</v>
      </c>
      <c r="BL146" s="686">
        <v>0</v>
      </c>
      <c r="BM146" s="686">
        <v>1.31</v>
      </c>
      <c r="BN146" s="685" t="s">
        <v>13</v>
      </c>
      <c r="BO146" s="686"/>
      <c r="BP146" s="686"/>
      <c r="BQ146" s="686"/>
      <c r="BR146" s="686"/>
      <c r="BS146" s="686"/>
      <c r="BT146" s="630"/>
      <c r="BU146" s="630"/>
      <c r="BW146" s="415" t="str">
        <f>VLOOKUP(P146,'[1]2021年自治区专项债券项目财政部、发改委审核通过明细表'!$F:$F,1,FALSE)</f>
        <v>P21652801-0069</v>
      </c>
      <c r="BX146" s="415" t="str">
        <f>VLOOKUP(E146,'[1]2021年自治区专项债券项目财政部、发改委审核通过明细表'!$E:$E,1,FALSE)</f>
        <v>库尔勒石油石化产业园纺织产业园基础设施项目一期</v>
      </c>
    </row>
    <row r="147" s="434" customFormat="1" ht="33" customHeight="1" spans="1:76">
      <c r="A147" s="627">
        <v>8</v>
      </c>
      <c r="B147" s="619" t="s">
        <v>1125</v>
      </c>
      <c r="C147" s="631" t="s">
        <v>1171</v>
      </c>
      <c r="D147" s="631" t="s">
        <v>1172</v>
      </c>
      <c r="E147" s="630" t="s">
        <v>1173</v>
      </c>
      <c r="F147" s="631" t="s">
        <v>1174</v>
      </c>
      <c r="G147" s="631" t="s">
        <v>1175</v>
      </c>
      <c r="H147" s="629" t="s">
        <v>55</v>
      </c>
      <c r="I147" s="631" t="s">
        <v>241</v>
      </c>
      <c r="J147" s="631" t="s">
        <v>274</v>
      </c>
      <c r="K147" s="631">
        <v>2</v>
      </c>
      <c r="L147" s="659">
        <v>44348</v>
      </c>
      <c r="M147" s="659">
        <v>45078</v>
      </c>
      <c r="N147" s="631" t="s">
        <v>1175</v>
      </c>
      <c r="O147" s="631" t="s">
        <v>1176</v>
      </c>
      <c r="P147" s="631" t="s">
        <v>1177</v>
      </c>
      <c r="Q147" s="631" t="s">
        <v>1178</v>
      </c>
      <c r="R147" s="671">
        <v>40000</v>
      </c>
      <c r="S147" s="631" t="s">
        <v>213</v>
      </c>
      <c r="T147" s="631" t="s">
        <v>213</v>
      </c>
      <c r="U147" s="631" t="s">
        <v>213</v>
      </c>
      <c r="V147" s="631" t="s">
        <v>214</v>
      </c>
      <c r="W147" s="631" t="s">
        <v>213</v>
      </c>
      <c r="X147" s="631" t="s">
        <v>213</v>
      </c>
      <c r="Y147" s="631" t="s">
        <v>213</v>
      </c>
      <c r="Z147" s="631" t="s">
        <v>213</v>
      </c>
      <c r="AA147" s="631" t="s">
        <v>213</v>
      </c>
      <c r="AB147" s="671"/>
      <c r="AC147" s="671"/>
      <c r="AD147" s="678" t="s">
        <v>213</v>
      </c>
      <c r="AE147" s="631" t="s">
        <v>213</v>
      </c>
      <c r="AF147" s="630" t="s">
        <v>1179</v>
      </c>
      <c r="AG147" s="631" t="s">
        <v>423</v>
      </c>
      <c r="AH147" s="631" t="s">
        <v>214</v>
      </c>
      <c r="AI147" s="627" t="s">
        <v>214</v>
      </c>
      <c r="AJ147" s="631" t="s">
        <v>260</v>
      </c>
      <c r="AK147" s="685">
        <f t="shared" si="17"/>
        <v>40000</v>
      </c>
      <c r="AL147" s="687">
        <v>10000</v>
      </c>
      <c r="AM147" s="687">
        <v>30000</v>
      </c>
      <c r="AN147" s="687">
        <v>0</v>
      </c>
      <c r="AO147" s="687">
        <v>0</v>
      </c>
      <c r="AP147" s="687">
        <v>0</v>
      </c>
      <c r="AQ147" s="685">
        <f t="shared" si="18"/>
        <v>0</v>
      </c>
      <c r="AR147" s="687">
        <v>0</v>
      </c>
      <c r="AS147" s="687">
        <v>0</v>
      </c>
      <c r="AT147" s="687">
        <v>0</v>
      </c>
      <c r="AU147" s="687">
        <v>0</v>
      </c>
      <c r="AV147" s="687">
        <v>0</v>
      </c>
      <c r="AW147" s="687">
        <v>25000</v>
      </c>
      <c r="AX147" s="687">
        <v>20000</v>
      </c>
      <c r="AY147" s="687">
        <v>15000</v>
      </c>
      <c r="AZ147" s="687">
        <v>10000</v>
      </c>
      <c r="BA147" s="687">
        <v>0</v>
      </c>
      <c r="BB147" s="687">
        <v>0</v>
      </c>
      <c r="BC147" s="671">
        <v>20000</v>
      </c>
      <c r="BD147" s="671">
        <v>0</v>
      </c>
      <c r="BE147" s="689" t="s">
        <v>13</v>
      </c>
      <c r="BF147" s="687">
        <f t="shared" si="19"/>
        <v>42926</v>
      </c>
      <c r="BG147" s="687">
        <v>42926</v>
      </c>
      <c r="BH147" s="687">
        <v>0</v>
      </c>
      <c r="BI147" s="687">
        <v>0</v>
      </c>
      <c r="BJ147" s="687">
        <f t="shared" si="20"/>
        <v>42099.44</v>
      </c>
      <c r="BK147" s="687">
        <v>40000</v>
      </c>
      <c r="BL147" s="687">
        <v>2099.44</v>
      </c>
      <c r="BM147" s="687">
        <v>1.22</v>
      </c>
      <c r="BN147" s="687" t="s">
        <v>13</v>
      </c>
      <c r="BO147" s="689"/>
      <c r="BP147" s="689"/>
      <c r="BQ147" s="689"/>
      <c r="BR147" s="689"/>
      <c r="BS147" s="689"/>
      <c r="BT147" s="688"/>
      <c r="BU147" s="688"/>
      <c r="BW147" s="415" t="str">
        <f>VLOOKUP(P147,'[1]2021年自治区专项债券项目财政部、发改委审核通过明细表'!$F:$F,1,FALSE)</f>
        <v>P20652823-0067</v>
      </c>
      <c r="BX147" s="415" t="str">
        <f>VLOOKUP(E147,'[1]2021年自治区专项债券项目财政部、发改委审核通过明细表'!$E:$E,1,FALSE)</f>
        <v>尉犁县循环产业园基础设施建设项目</v>
      </c>
    </row>
    <row r="148" s="435" customFormat="1" ht="33" customHeight="1" spans="1:76">
      <c r="A148" s="627">
        <v>9</v>
      </c>
      <c r="B148" s="619" t="s">
        <v>1125</v>
      </c>
      <c r="C148" s="619" t="s">
        <v>1180</v>
      </c>
      <c r="D148" s="619">
        <v>652825</v>
      </c>
      <c r="E148" s="619" t="s">
        <v>1181</v>
      </c>
      <c r="F148" s="619" t="s">
        <v>1182</v>
      </c>
      <c r="G148" s="619" t="s">
        <v>1183</v>
      </c>
      <c r="H148" s="632" t="s">
        <v>33</v>
      </c>
      <c r="I148" s="619" t="s">
        <v>209</v>
      </c>
      <c r="J148" s="619">
        <v>2020</v>
      </c>
      <c r="K148" s="619">
        <v>1</v>
      </c>
      <c r="L148" s="655">
        <v>44013</v>
      </c>
      <c r="M148" s="655">
        <v>44440</v>
      </c>
      <c r="N148" s="627" t="s">
        <v>1183</v>
      </c>
      <c r="O148" s="627" t="s">
        <v>79</v>
      </c>
      <c r="P148" s="630" t="s">
        <v>1184</v>
      </c>
      <c r="Q148" s="630" t="s">
        <v>1185</v>
      </c>
      <c r="R148" s="670">
        <v>18000</v>
      </c>
      <c r="S148" s="619" t="s">
        <v>213</v>
      </c>
      <c r="T148" s="619" t="s">
        <v>213</v>
      </c>
      <c r="U148" s="619" t="s">
        <v>213</v>
      </c>
      <c r="V148" s="619" t="s">
        <v>213</v>
      </c>
      <c r="W148" s="619" t="s">
        <v>213</v>
      </c>
      <c r="X148" s="619" t="s">
        <v>213</v>
      </c>
      <c r="Y148" s="619" t="s">
        <v>213</v>
      </c>
      <c r="Z148" s="619" t="s">
        <v>213</v>
      </c>
      <c r="AA148" s="619" t="s">
        <v>213</v>
      </c>
      <c r="AB148" s="668"/>
      <c r="AC148" s="668"/>
      <c r="AD148" s="628" t="s">
        <v>213</v>
      </c>
      <c r="AE148" s="619" t="s">
        <v>213</v>
      </c>
      <c r="AF148" s="619" t="s">
        <v>1186</v>
      </c>
      <c r="AG148" s="619" t="s">
        <v>423</v>
      </c>
      <c r="AH148" s="619" t="s">
        <v>214</v>
      </c>
      <c r="AI148" s="619" t="s">
        <v>214</v>
      </c>
      <c r="AJ148" s="619" t="s">
        <v>260</v>
      </c>
      <c r="AK148" s="685">
        <f t="shared" si="17"/>
        <v>18000</v>
      </c>
      <c r="AL148" s="685">
        <v>4000</v>
      </c>
      <c r="AM148" s="685">
        <v>14000</v>
      </c>
      <c r="AN148" s="685">
        <v>0</v>
      </c>
      <c r="AO148" s="685">
        <v>0</v>
      </c>
      <c r="AP148" s="685">
        <v>0</v>
      </c>
      <c r="AQ148" s="685">
        <f t="shared" si="18"/>
        <v>7000</v>
      </c>
      <c r="AR148" s="685">
        <v>0</v>
      </c>
      <c r="AS148" s="685">
        <v>7000</v>
      </c>
      <c r="AT148" s="685">
        <v>0</v>
      </c>
      <c r="AU148" s="685">
        <v>0</v>
      </c>
      <c r="AV148" s="685">
        <v>0</v>
      </c>
      <c r="AW148" s="685">
        <v>7000</v>
      </c>
      <c r="AX148" s="685">
        <v>7000</v>
      </c>
      <c r="AY148" s="685"/>
      <c r="AZ148" s="685"/>
      <c r="BA148" s="685"/>
      <c r="BB148" s="685"/>
      <c r="BC148" s="668">
        <v>7000</v>
      </c>
      <c r="BD148" s="668"/>
      <c r="BE148" s="685" t="s">
        <v>10</v>
      </c>
      <c r="BF148" s="687">
        <f t="shared" si="19"/>
        <v>0</v>
      </c>
      <c r="BG148" s="685"/>
      <c r="BH148" s="685"/>
      <c r="BI148" s="685"/>
      <c r="BJ148" s="687">
        <f t="shared" si="20"/>
        <v>0</v>
      </c>
      <c r="BK148" s="685"/>
      <c r="BL148" s="685"/>
      <c r="BM148" s="685"/>
      <c r="BN148" s="685" t="s">
        <v>10</v>
      </c>
      <c r="BO148" s="685"/>
      <c r="BP148" s="685"/>
      <c r="BQ148" s="685"/>
      <c r="BR148" s="685"/>
      <c r="BS148" s="685"/>
      <c r="BT148" s="627"/>
      <c r="BU148" s="627"/>
      <c r="BW148" s="415" t="str">
        <f>VLOOKUP(P148,'[1]2021年自治区专项债券项目财政部、发改委审核通过明细表'!$F:$F,1,FALSE)</f>
        <v>P20652825-0062</v>
      </c>
      <c r="BX148" s="415" t="str">
        <f>VLOOKUP(E148,'[1]2021年自治区专项债券项目财政部、发改委审核通过明细表'!$E:$E,1,FALSE)</f>
        <v>且末县人民医院医疗能力提升改扩建项目</v>
      </c>
    </row>
    <row r="149" s="434" customFormat="1" ht="33" customHeight="1" spans="1:76">
      <c r="A149" s="627">
        <v>10</v>
      </c>
      <c r="B149" s="619" t="s">
        <v>1125</v>
      </c>
      <c r="C149" s="619" t="s">
        <v>1187</v>
      </c>
      <c r="D149" s="619">
        <v>652826</v>
      </c>
      <c r="E149" s="628" t="s">
        <v>1188</v>
      </c>
      <c r="F149" s="633" t="s">
        <v>1189</v>
      </c>
      <c r="G149" s="619" t="s">
        <v>1190</v>
      </c>
      <c r="H149" s="634" t="s">
        <v>55</v>
      </c>
      <c r="I149" s="619" t="s">
        <v>241</v>
      </c>
      <c r="J149" s="619">
        <v>2021</v>
      </c>
      <c r="K149" s="619">
        <v>1</v>
      </c>
      <c r="L149" s="655">
        <v>44287</v>
      </c>
      <c r="M149" s="655">
        <v>44531</v>
      </c>
      <c r="N149" s="619" t="s">
        <v>1190</v>
      </c>
      <c r="O149" s="660" t="s">
        <v>1191</v>
      </c>
      <c r="P149" s="630" t="s">
        <v>1192</v>
      </c>
      <c r="Q149" s="630" t="s">
        <v>1193</v>
      </c>
      <c r="R149" s="668">
        <v>9000</v>
      </c>
      <c r="S149" s="619" t="s">
        <v>213</v>
      </c>
      <c r="T149" s="619" t="s">
        <v>213</v>
      </c>
      <c r="U149" s="619" t="s">
        <v>213</v>
      </c>
      <c r="V149" s="619" t="s">
        <v>214</v>
      </c>
      <c r="W149" s="619" t="s">
        <v>213</v>
      </c>
      <c r="X149" s="619" t="s">
        <v>213</v>
      </c>
      <c r="Y149" s="619" t="s">
        <v>213</v>
      </c>
      <c r="Z149" s="619" t="s">
        <v>213</v>
      </c>
      <c r="AA149" s="619" t="s">
        <v>213</v>
      </c>
      <c r="AB149" s="679"/>
      <c r="AC149" s="679"/>
      <c r="AD149" s="628" t="s">
        <v>213</v>
      </c>
      <c r="AE149" s="619" t="s">
        <v>213</v>
      </c>
      <c r="AF149" s="619" t="s">
        <v>1194</v>
      </c>
      <c r="AG149" s="619" t="s">
        <v>423</v>
      </c>
      <c r="AH149" s="688" t="s">
        <v>214</v>
      </c>
      <c r="AI149" s="627" t="s">
        <v>214</v>
      </c>
      <c r="AJ149" s="619" t="s">
        <v>260</v>
      </c>
      <c r="AK149" s="685">
        <f t="shared" si="17"/>
        <v>9000</v>
      </c>
      <c r="AL149" s="689">
        <v>0</v>
      </c>
      <c r="AM149" s="689">
        <v>7000</v>
      </c>
      <c r="AN149" s="689">
        <v>0</v>
      </c>
      <c r="AO149" s="689">
        <v>0</v>
      </c>
      <c r="AP149" s="689">
        <v>2000</v>
      </c>
      <c r="AQ149" s="685">
        <f t="shared" si="18"/>
        <v>0</v>
      </c>
      <c r="AR149" s="689"/>
      <c r="AS149" s="689"/>
      <c r="AT149" s="689"/>
      <c r="AU149" s="689"/>
      <c r="AV149" s="689"/>
      <c r="AW149" s="689">
        <v>7000</v>
      </c>
      <c r="AX149" s="689">
        <v>7000</v>
      </c>
      <c r="AY149" s="689">
        <v>2000</v>
      </c>
      <c r="AZ149" s="689">
        <v>0</v>
      </c>
      <c r="BA149" s="689">
        <v>0</v>
      </c>
      <c r="BB149" s="689"/>
      <c r="BC149" s="668">
        <v>7000</v>
      </c>
      <c r="BD149" s="679">
        <v>0</v>
      </c>
      <c r="BE149" s="689" t="s">
        <v>13</v>
      </c>
      <c r="BF149" s="687">
        <f t="shared" si="19"/>
        <v>14000</v>
      </c>
      <c r="BG149" s="689">
        <v>14000</v>
      </c>
      <c r="BH149" s="689">
        <v>0</v>
      </c>
      <c r="BI149" s="689">
        <v>0</v>
      </c>
      <c r="BJ149" s="687">
        <f t="shared" si="20"/>
        <v>12225</v>
      </c>
      <c r="BK149" s="689">
        <v>500</v>
      </c>
      <c r="BL149" s="689">
        <v>11725</v>
      </c>
      <c r="BM149" s="689"/>
      <c r="BN149" s="685" t="s">
        <v>13</v>
      </c>
      <c r="BO149" s="689"/>
      <c r="BP149" s="689"/>
      <c r="BQ149" s="689"/>
      <c r="BR149" s="689"/>
      <c r="BS149" s="689"/>
      <c r="BT149" s="688"/>
      <c r="BU149" s="688"/>
      <c r="BW149" s="415" t="str">
        <f>VLOOKUP(P149,'[1]2021年自治区专项债券项目财政部、发改委审核通过明细表'!$F:$F,1,FALSE)</f>
        <v>P21652826-0022</v>
      </c>
      <c r="BX149" s="415" t="str">
        <f>VLOOKUP(E149,'[1]2021年自治区专项债券项目财政部、发改委审核通过明细表'!$E:$E,1,FALSE)</f>
        <v>焉耆县富硒农产品食品加工园建设项目</v>
      </c>
    </row>
    <row r="150" s="435" customFormat="1" ht="33" customHeight="1" spans="1:76">
      <c r="A150" s="627">
        <v>11</v>
      </c>
      <c r="B150" s="619" t="s">
        <v>1125</v>
      </c>
      <c r="C150" s="619" t="s">
        <v>1187</v>
      </c>
      <c r="D150" s="619">
        <v>652826</v>
      </c>
      <c r="E150" s="628" t="s">
        <v>1195</v>
      </c>
      <c r="F150" s="633" t="s">
        <v>1196</v>
      </c>
      <c r="G150" s="619" t="s">
        <v>1197</v>
      </c>
      <c r="H150" s="629" t="s">
        <v>15</v>
      </c>
      <c r="I150" s="619" t="s">
        <v>241</v>
      </c>
      <c r="J150" s="619">
        <v>2020</v>
      </c>
      <c r="K150" s="619">
        <v>1</v>
      </c>
      <c r="L150" s="655">
        <v>44287</v>
      </c>
      <c r="M150" s="655">
        <v>44531</v>
      </c>
      <c r="N150" s="619" t="s">
        <v>1197</v>
      </c>
      <c r="O150" s="619" t="s">
        <v>87</v>
      </c>
      <c r="P150" s="630" t="s">
        <v>1198</v>
      </c>
      <c r="Q150" s="630" t="s">
        <v>1199</v>
      </c>
      <c r="R150" s="671">
        <v>2500</v>
      </c>
      <c r="S150" s="619" t="s">
        <v>213</v>
      </c>
      <c r="T150" s="619" t="s">
        <v>213</v>
      </c>
      <c r="U150" s="619" t="s">
        <v>213</v>
      </c>
      <c r="V150" s="619" t="s">
        <v>214</v>
      </c>
      <c r="W150" s="619" t="s">
        <v>213</v>
      </c>
      <c r="X150" s="619" t="s">
        <v>213</v>
      </c>
      <c r="Y150" s="619" t="s">
        <v>213</v>
      </c>
      <c r="Z150" s="619" t="s">
        <v>213</v>
      </c>
      <c r="AA150" s="619" t="s">
        <v>213</v>
      </c>
      <c r="AB150" s="668"/>
      <c r="AC150" s="668"/>
      <c r="AD150" s="628" t="s">
        <v>213</v>
      </c>
      <c r="AE150" s="619" t="s">
        <v>213</v>
      </c>
      <c r="AF150" s="619" t="s">
        <v>1200</v>
      </c>
      <c r="AG150" s="619" t="s">
        <v>423</v>
      </c>
      <c r="AH150" s="688" t="s">
        <v>214</v>
      </c>
      <c r="AI150" s="627" t="s">
        <v>214</v>
      </c>
      <c r="AJ150" s="619" t="s">
        <v>260</v>
      </c>
      <c r="AK150" s="685">
        <f t="shared" si="17"/>
        <v>2500</v>
      </c>
      <c r="AL150" s="685">
        <v>0</v>
      </c>
      <c r="AM150" s="685">
        <v>2000</v>
      </c>
      <c r="AN150" s="685">
        <v>0</v>
      </c>
      <c r="AO150" s="685">
        <v>0</v>
      </c>
      <c r="AP150" s="685">
        <v>500</v>
      </c>
      <c r="AQ150" s="685">
        <f t="shared" si="18"/>
        <v>0</v>
      </c>
      <c r="AR150" s="685"/>
      <c r="AS150" s="685"/>
      <c r="AT150" s="685"/>
      <c r="AU150" s="685"/>
      <c r="AV150" s="685"/>
      <c r="AW150" s="685">
        <v>2000</v>
      </c>
      <c r="AX150" s="685">
        <v>2000</v>
      </c>
      <c r="AY150" s="685">
        <v>500</v>
      </c>
      <c r="AZ150" s="685">
        <v>0</v>
      </c>
      <c r="BA150" s="685">
        <v>0</v>
      </c>
      <c r="BB150" s="685"/>
      <c r="BC150" s="671">
        <v>2000</v>
      </c>
      <c r="BD150" s="668">
        <v>0</v>
      </c>
      <c r="BE150" s="685" t="s">
        <v>13</v>
      </c>
      <c r="BF150" s="687">
        <f t="shared" si="19"/>
        <v>4000</v>
      </c>
      <c r="BG150" s="685">
        <v>4000</v>
      </c>
      <c r="BH150" s="685">
        <v>0</v>
      </c>
      <c r="BI150" s="685">
        <v>0</v>
      </c>
      <c r="BJ150" s="687">
        <f t="shared" si="20"/>
        <v>3650</v>
      </c>
      <c r="BK150" s="685">
        <v>300</v>
      </c>
      <c r="BL150" s="685">
        <v>3350</v>
      </c>
      <c r="BM150" s="685"/>
      <c r="BN150" s="685" t="s">
        <v>13</v>
      </c>
      <c r="BO150" s="685"/>
      <c r="BP150" s="685"/>
      <c r="BQ150" s="685"/>
      <c r="BR150" s="685"/>
      <c r="BS150" s="685"/>
      <c r="BT150" s="627"/>
      <c r="BU150" s="627"/>
      <c r="BW150" s="415" t="str">
        <f>VLOOKUP(P150,'[1]2021年自治区专项债券项目财政部、发改委审核通过明细表'!$F:$F,1,FALSE)</f>
        <v>P20652826-0129</v>
      </c>
      <c r="BX150" s="415" t="str">
        <f>VLOOKUP(E150,'[1]2021年自治区专项债券项目财政部、发改委审核通过明细表'!$E:$E,1,FALSE)</f>
        <v>巴州焉耆县城北等九个停车场项目</v>
      </c>
    </row>
    <row r="151" s="435" customFormat="1" ht="33" customHeight="1" spans="1:76">
      <c r="A151" s="627">
        <v>12</v>
      </c>
      <c r="B151" s="619" t="s">
        <v>1125</v>
      </c>
      <c r="C151" s="619" t="s">
        <v>1187</v>
      </c>
      <c r="D151" s="619">
        <v>652826</v>
      </c>
      <c r="E151" s="628" t="s">
        <v>1201</v>
      </c>
      <c r="F151" s="633" t="s">
        <v>1202</v>
      </c>
      <c r="G151" s="619" t="s">
        <v>1197</v>
      </c>
      <c r="H151" s="619" t="s">
        <v>29</v>
      </c>
      <c r="I151" s="619" t="s">
        <v>241</v>
      </c>
      <c r="J151" s="619">
        <v>2020</v>
      </c>
      <c r="K151" s="619">
        <v>1</v>
      </c>
      <c r="L151" s="655">
        <v>44287</v>
      </c>
      <c r="M151" s="655">
        <v>44531</v>
      </c>
      <c r="N151" s="619" t="s">
        <v>1197</v>
      </c>
      <c r="O151" s="619" t="s">
        <v>87</v>
      </c>
      <c r="P151" s="630" t="s">
        <v>1203</v>
      </c>
      <c r="Q151" s="630" t="s">
        <v>1204</v>
      </c>
      <c r="R151" s="671">
        <v>4600</v>
      </c>
      <c r="S151" s="619" t="s">
        <v>213</v>
      </c>
      <c r="T151" s="619" t="s">
        <v>213</v>
      </c>
      <c r="U151" s="619" t="s">
        <v>213</v>
      </c>
      <c r="V151" s="619" t="s">
        <v>214</v>
      </c>
      <c r="W151" s="619" t="s">
        <v>213</v>
      </c>
      <c r="X151" s="619" t="s">
        <v>213</v>
      </c>
      <c r="Y151" s="619" t="s">
        <v>213</v>
      </c>
      <c r="Z151" s="619" t="s">
        <v>213</v>
      </c>
      <c r="AA151" s="619" t="s">
        <v>213</v>
      </c>
      <c r="AB151" s="668"/>
      <c r="AC151" s="668"/>
      <c r="AD151" s="628" t="s">
        <v>213</v>
      </c>
      <c r="AE151" s="619" t="s">
        <v>213</v>
      </c>
      <c r="AF151" s="619" t="s">
        <v>1205</v>
      </c>
      <c r="AG151" s="619" t="s">
        <v>423</v>
      </c>
      <c r="AH151" s="688" t="s">
        <v>214</v>
      </c>
      <c r="AI151" s="627" t="s">
        <v>214</v>
      </c>
      <c r="AJ151" s="619" t="s">
        <v>260</v>
      </c>
      <c r="AK151" s="685">
        <f t="shared" si="17"/>
        <v>4600</v>
      </c>
      <c r="AL151" s="685">
        <v>0</v>
      </c>
      <c r="AM151" s="685">
        <v>4000</v>
      </c>
      <c r="AN151" s="685">
        <v>0</v>
      </c>
      <c r="AO151" s="685">
        <v>0</v>
      </c>
      <c r="AP151" s="685">
        <v>600</v>
      </c>
      <c r="AQ151" s="685">
        <f t="shared" si="18"/>
        <v>0</v>
      </c>
      <c r="AR151" s="685"/>
      <c r="AS151" s="685"/>
      <c r="AT151" s="685"/>
      <c r="AU151" s="685"/>
      <c r="AV151" s="685"/>
      <c r="AW151" s="685">
        <v>4000</v>
      </c>
      <c r="AX151" s="685">
        <v>4000</v>
      </c>
      <c r="AY151" s="685">
        <v>600</v>
      </c>
      <c r="AZ151" s="685">
        <v>0</v>
      </c>
      <c r="BA151" s="685">
        <v>0</v>
      </c>
      <c r="BB151" s="685"/>
      <c r="BC151" s="671">
        <v>4000</v>
      </c>
      <c r="BD151" s="668">
        <v>0</v>
      </c>
      <c r="BE151" s="685" t="s">
        <v>13</v>
      </c>
      <c r="BF151" s="687">
        <f t="shared" si="19"/>
        <v>8000</v>
      </c>
      <c r="BG151" s="685">
        <v>8000</v>
      </c>
      <c r="BH151" s="685">
        <v>0</v>
      </c>
      <c r="BI151" s="685">
        <v>0</v>
      </c>
      <c r="BJ151" s="687">
        <f t="shared" si="20"/>
        <v>7000</v>
      </c>
      <c r="BK151" s="685">
        <v>300</v>
      </c>
      <c r="BL151" s="685">
        <v>6700</v>
      </c>
      <c r="BM151" s="685"/>
      <c r="BN151" s="685" t="s">
        <v>13</v>
      </c>
      <c r="BO151" s="685"/>
      <c r="BP151" s="685"/>
      <c r="BQ151" s="685"/>
      <c r="BR151" s="685"/>
      <c r="BS151" s="685"/>
      <c r="BT151" s="627"/>
      <c r="BU151" s="627"/>
      <c r="BW151" s="415" t="str">
        <f>VLOOKUP(P151,'[1]2021年自治区专项债券项目财政部、发改委审核通过明细表'!$F:$F,1,FALSE)</f>
        <v>P20652826-0116</v>
      </c>
      <c r="BX151" s="415" t="str">
        <f>VLOOKUP(E151,'[1]2021年自治区专项债券项目财政部、发改委审核通过明细表'!$E:$E,1,FALSE)</f>
        <v>焉耆县县城生活垃圾转运站建设项目</v>
      </c>
    </row>
    <row r="152" s="435" customFormat="1" ht="33" customHeight="1" spans="1:76">
      <c r="A152" s="627">
        <v>13</v>
      </c>
      <c r="B152" s="619" t="s">
        <v>1125</v>
      </c>
      <c r="C152" s="619" t="s">
        <v>1187</v>
      </c>
      <c r="D152" s="619">
        <v>652826</v>
      </c>
      <c r="E152" s="628" t="s">
        <v>1206</v>
      </c>
      <c r="F152" s="633" t="s">
        <v>1207</v>
      </c>
      <c r="G152" s="619" t="s">
        <v>1208</v>
      </c>
      <c r="H152" s="619" t="s">
        <v>33</v>
      </c>
      <c r="I152" s="619" t="s">
        <v>241</v>
      </c>
      <c r="J152" s="619">
        <v>2020</v>
      </c>
      <c r="K152" s="619">
        <v>1</v>
      </c>
      <c r="L152" s="655">
        <v>44287</v>
      </c>
      <c r="M152" s="655">
        <v>44531</v>
      </c>
      <c r="N152" s="619" t="s">
        <v>1209</v>
      </c>
      <c r="O152" s="627" t="s">
        <v>79</v>
      </c>
      <c r="P152" s="630" t="s">
        <v>1210</v>
      </c>
      <c r="Q152" s="630" t="s">
        <v>1211</v>
      </c>
      <c r="R152" s="671">
        <v>2500</v>
      </c>
      <c r="S152" s="619" t="s">
        <v>213</v>
      </c>
      <c r="T152" s="619" t="s">
        <v>213</v>
      </c>
      <c r="U152" s="619" t="s">
        <v>213</v>
      </c>
      <c r="V152" s="619" t="s">
        <v>214</v>
      </c>
      <c r="W152" s="619" t="s">
        <v>213</v>
      </c>
      <c r="X152" s="619" t="s">
        <v>213</v>
      </c>
      <c r="Y152" s="619" t="s">
        <v>213</v>
      </c>
      <c r="Z152" s="619" t="s">
        <v>213</v>
      </c>
      <c r="AA152" s="619" t="s">
        <v>213</v>
      </c>
      <c r="AB152" s="668"/>
      <c r="AC152" s="668"/>
      <c r="AD152" s="628" t="s">
        <v>213</v>
      </c>
      <c r="AE152" s="619" t="s">
        <v>213</v>
      </c>
      <c r="AF152" s="619" t="s">
        <v>1212</v>
      </c>
      <c r="AG152" s="619" t="s">
        <v>423</v>
      </c>
      <c r="AH152" s="688" t="s">
        <v>214</v>
      </c>
      <c r="AI152" s="627" t="s">
        <v>214</v>
      </c>
      <c r="AJ152" s="619" t="s">
        <v>260</v>
      </c>
      <c r="AK152" s="685">
        <f t="shared" si="17"/>
        <v>2500</v>
      </c>
      <c r="AL152" s="685">
        <v>0</v>
      </c>
      <c r="AM152" s="685">
        <v>1000</v>
      </c>
      <c r="AN152" s="685">
        <v>0</v>
      </c>
      <c r="AO152" s="685">
        <v>0</v>
      </c>
      <c r="AP152" s="685">
        <v>1500</v>
      </c>
      <c r="AQ152" s="685">
        <f t="shared" si="18"/>
        <v>0</v>
      </c>
      <c r="AR152" s="685"/>
      <c r="AS152" s="685"/>
      <c r="AT152" s="685"/>
      <c r="AU152" s="685"/>
      <c r="AV152" s="685"/>
      <c r="AW152" s="685">
        <v>1000</v>
      </c>
      <c r="AX152" s="685">
        <v>1000</v>
      </c>
      <c r="AY152" s="685">
        <v>1500</v>
      </c>
      <c r="AZ152" s="685">
        <v>0</v>
      </c>
      <c r="BA152" s="685">
        <v>0</v>
      </c>
      <c r="BB152" s="685"/>
      <c r="BC152" s="671">
        <v>1000</v>
      </c>
      <c r="BD152" s="668">
        <v>0</v>
      </c>
      <c r="BE152" s="685" t="s">
        <v>13</v>
      </c>
      <c r="BF152" s="687">
        <f t="shared" si="19"/>
        <v>2000</v>
      </c>
      <c r="BG152" s="685">
        <v>2000</v>
      </c>
      <c r="BH152" s="685">
        <v>0</v>
      </c>
      <c r="BI152" s="685">
        <v>0</v>
      </c>
      <c r="BJ152" s="687">
        <f t="shared" si="20"/>
        <v>1975</v>
      </c>
      <c r="BK152" s="685">
        <v>300</v>
      </c>
      <c r="BL152" s="685">
        <v>1675</v>
      </c>
      <c r="BM152" s="685"/>
      <c r="BN152" s="685" t="s">
        <v>13</v>
      </c>
      <c r="BO152" s="685"/>
      <c r="BP152" s="685"/>
      <c r="BQ152" s="685"/>
      <c r="BR152" s="685"/>
      <c r="BS152" s="685"/>
      <c r="BT152" s="627"/>
      <c r="BU152" s="627"/>
      <c r="BW152" s="415" t="str">
        <f>VLOOKUP(P152,'[1]2021年自治区专项债券项目财政部、发改委审核通过明细表'!$F:$F,1,FALSE)</f>
        <v>P20652826-0111</v>
      </c>
      <c r="BX152" s="415" t="str">
        <f>VLOOKUP(E152,'[1]2021年自治区专项债券项目财政部、发改委审核通过明细表'!$E:$E,1,FALSE)</f>
        <v>焉耆县矿山医院业务用房项目</v>
      </c>
    </row>
    <row r="153" s="434" customFormat="1" ht="33" customHeight="1" spans="1:76">
      <c r="A153" s="627">
        <v>14</v>
      </c>
      <c r="B153" s="619" t="s">
        <v>1125</v>
      </c>
      <c r="C153" s="619" t="s">
        <v>1213</v>
      </c>
      <c r="D153" s="619">
        <v>652827</v>
      </c>
      <c r="E153" s="619" t="s">
        <v>1214</v>
      </c>
      <c r="F153" s="635" t="s">
        <v>1215</v>
      </c>
      <c r="G153" s="619" t="s">
        <v>1216</v>
      </c>
      <c r="H153" s="629" t="s">
        <v>33</v>
      </c>
      <c r="I153" s="619" t="s">
        <v>241</v>
      </c>
      <c r="J153" s="619">
        <v>2020</v>
      </c>
      <c r="K153" s="619">
        <v>1</v>
      </c>
      <c r="L153" s="655">
        <v>44314</v>
      </c>
      <c r="M153" s="655">
        <v>44531</v>
      </c>
      <c r="N153" s="619" t="s">
        <v>1216</v>
      </c>
      <c r="O153" s="627" t="s">
        <v>79</v>
      </c>
      <c r="P153" s="619" t="s">
        <v>1217</v>
      </c>
      <c r="Q153" s="619" t="s">
        <v>1218</v>
      </c>
      <c r="R153" s="668">
        <v>2500</v>
      </c>
      <c r="S153" s="619" t="s">
        <v>213</v>
      </c>
      <c r="T153" s="619" t="s">
        <v>213</v>
      </c>
      <c r="U153" s="619" t="s">
        <v>213</v>
      </c>
      <c r="V153" s="619" t="s">
        <v>214</v>
      </c>
      <c r="W153" s="619" t="s">
        <v>213</v>
      </c>
      <c r="X153" s="619" t="s">
        <v>213</v>
      </c>
      <c r="Y153" s="619" t="s">
        <v>213</v>
      </c>
      <c r="Z153" s="619" t="s">
        <v>213</v>
      </c>
      <c r="AA153" s="619" t="s">
        <v>213</v>
      </c>
      <c r="AB153" s="679"/>
      <c r="AC153" s="679"/>
      <c r="AD153" s="628" t="s">
        <v>213</v>
      </c>
      <c r="AE153" s="619" t="s">
        <v>213</v>
      </c>
      <c r="AF153" s="619" t="s">
        <v>1219</v>
      </c>
      <c r="AG153" s="619" t="s">
        <v>423</v>
      </c>
      <c r="AH153" s="619" t="s">
        <v>214</v>
      </c>
      <c r="AI153" s="627" t="s">
        <v>214</v>
      </c>
      <c r="AJ153" s="619" t="s">
        <v>260</v>
      </c>
      <c r="AK153" s="685">
        <f t="shared" si="17"/>
        <v>2500</v>
      </c>
      <c r="AL153" s="689"/>
      <c r="AM153" s="687">
        <v>2000</v>
      </c>
      <c r="AN153" s="687">
        <v>500</v>
      </c>
      <c r="AO153" s="685"/>
      <c r="AP153" s="689"/>
      <c r="AQ153" s="685">
        <f t="shared" si="18"/>
        <v>0</v>
      </c>
      <c r="AR153" s="689"/>
      <c r="AS153" s="689"/>
      <c r="AT153" s="689"/>
      <c r="AU153" s="689"/>
      <c r="AV153" s="689"/>
      <c r="AW153" s="685">
        <v>2500</v>
      </c>
      <c r="AX153" s="685">
        <v>2000</v>
      </c>
      <c r="AY153" s="689"/>
      <c r="AZ153" s="689"/>
      <c r="BA153" s="689"/>
      <c r="BB153" s="689"/>
      <c r="BC153" s="668">
        <v>2000</v>
      </c>
      <c r="BD153" s="691"/>
      <c r="BE153" s="689" t="s">
        <v>10</v>
      </c>
      <c r="BF153" s="687">
        <f t="shared" si="19"/>
        <v>4153.8</v>
      </c>
      <c r="BG153" s="689">
        <v>4153.8</v>
      </c>
      <c r="BH153" s="689"/>
      <c r="BI153" s="689"/>
      <c r="BJ153" s="687">
        <f t="shared" si="20"/>
        <v>2500</v>
      </c>
      <c r="BK153" s="689">
        <v>2500</v>
      </c>
      <c r="BL153" s="689"/>
      <c r="BM153" s="689">
        <v>1.4</v>
      </c>
      <c r="BN153" s="687" t="s">
        <v>10</v>
      </c>
      <c r="BO153" s="689"/>
      <c r="BP153" s="689"/>
      <c r="BQ153" s="689"/>
      <c r="BR153" s="689"/>
      <c r="BS153" s="689"/>
      <c r="BT153" s="688"/>
      <c r="BU153" s="688"/>
      <c r="BW153" s="415" t="str">
        <f>VLOOKUP(P153,'[1]2021年自治区专项债券项目财政部、发改委审核通过明细表'!$F:$F,1,FALSE)</f>
        <v>P20652827-0111</v>
      </c>
      <c r="BX153" s="415" t="str">
        <f>VLOOKUP(E153,'[1]2021年自治区专项债券项目财政部、发改委审核通过明细表'!$E:$E,1,FALSE)</f>
        <v>巴州和静县人民医院传染病救治能力提升项目</v>
      </c>
    </row>
    <row r="154" s="435" customFormat="1" ht="33" customHeight="1" spans="1:76">
      <c r="A154" s="627">
        <v>15</v>
      </c>
      <c r="B154" s="619" t="s">
        <v>1125</v>
      </c>
      <c r="C154" s="619" t="s">
        <v>1213</v>
      </c>
      <c r="D154" s="619">
        <v>652827</v>
      </c>
      <c r="E154" s="619" t="s">
        <v>1220</v>
      </c>
      <c r="F154" s="635" t="s">
        <v>1221</v>
      </c>
      <c r="G154" s="619" t="s">
        <v>1216</v>
      </c>
      <c r="H154" s="629" t="s">
        <v>33</v>
      </c>
      <c r="I154" s="619" t="s">
        <v>241</v>
      </c>
      <c r="J154" s="619">
        <v>2020</v>
      </c>
      <c r="K154" s="619">
        <v>1</v>
      </c>
      <c r="L154" s="655">
        <v>44255</v>
      </c>
      <c r="M154" s="659">
        <v>44652</v>
      </c>
      <c r="N154" s="619" t="s">
        <v>1216</v>
      </c>
      <c r="O154" s="627" t="s">
        <v>79</v>
      </c>
      <c r="P154" s="631" t="s">
        <v>1222</v>
      </c>
      <c r="Q154" s="631" t="s">
        <v>1223</v>
      </c>
      <c r="R154" s="668">
        <v>5000</v>
      </c>
      <c r="S154" s="619" t="s">
        <v>213</v>
      </c>
      <c r="T154" s="619" t="s">
        <v>213</v>
      </c>
      <c r="U154" s="619" t="s">
        <v>213</v>
      </c>
      <c r="V154" s="619" t="s">
        <v>214</v>
      </c>
      <c r="W154" s="619" t="s">
        <v>213</v>
      </c>
      <c r="X154" s="619" t="s">
        <v>213</v>
      </c>
      <c r="Y154" s="619" t="s">
        <v>213</v>
      </c>
      <c r="Z154" s="619" t="s">
        <v>213</v>
      </c>
      <c r="AA154" s="619" t="s">
        <v>213</v>
      </c>
      <c r="AB154" s="668"/>
      <c r="AC154" s="668"/>
      <c r="AD154" s="628" t="s">
        <v>213</v>
      </c>
      <c r="AE154" s="619" t="s">
        <v>213</v>
      </c>
      <c r="AF154" s="619" t="s">
        <v>1224</v>
      </c>
      <c r="AG154" s="619" t="s">
        <v>423</v>
      </c>
      <c r="AH154" s="619" t="s">
        <v>214</v>
      </c>
      <c r="AI154" s="627" t="s">
        <v>214</v>
      </c>
      <c r="AJ154" s="619" t="s">
        <v>260</v>
      </c>
      <c r="AK154" s="685">
        <f t="shared" si="17"/>
        <v>5000</v>
      </c>
      <c r="AL154" s="685"/>
      <c r="AM154" s="687">
        <v>4000</v>
      </c>
      <c r="AN154" s="687">
        <v>1000</v>
      </c>
      <c r="AO154" s="685"/>
      <c r="AP154" s="685"/>
      <c r="AQ154" s="685">
        <f t="shared" si="18"/>
        <v>0</v>
      </c>
      <c r="AR154" s="685"/>
      <c r="AS154" s="685"/>
      <c r="AT154" s="685"/>
      <c r="AU154" s="685"/>
      <c r="AV154" s="685"/>
      <c r="AW154" s="685">
        <v>5000</v>
      </c>
      <c r="AX154" s="685">
        <v>4000</v>
      </c>
      <c r="AY154" s="685"/>
      <c r="AZ154" s="685"/>
      <c r="BA154" s="685"/>
      <c r="BB154" s="685"/>
      <c r="BC154" s="668">
        <v>2000</v>
      </c>
      <c r="BD154" s="691"/>
      <c r="BE154" s="685" t="s">
        <v>10</v>
      </c>
      <c r="BF154" s="687">
        <f t="shared" si="19"/>
        <v>8400</v>
      </c>
      <c r="BG154" s="687">
        <v>8400</v>
      </c>
      <c r="BH154" s="685"/>
      <c r="BI154" s="685"/>
      <c r="BJ154" s="687">
        <f t="shared" si="20"/>
        <v>5100</v>
      </c>
      <c r="BK154" s="687">
        <v>5000</v>
      </c>
      <c r="BL154" s="687">
        <v>100</v>
      </c>
      <c r="BM154" s="687">
        <v>1.43</v>
      </c>
      <c r="BN154" s="687" t="s">
        <v>10</v>
      </c>
      <c r="BO154" s="685"/>
      <c r="BP154" s="685"/>
      <c r="BQ154" s="685"/>
      <c r="BR154" s="685"/>
      <c r="BS154" s="685"/>
      <c r="BT154" s="627"/>
      <c r="BU154" s="627"/>
      <c r="BW154" s="415" t="str">
        <f>VLOOKUP(P154,'[1]2021年自治区专项债券项目财政部、发改委审核通过明细表'!$F:$F,1,FALSE)</f>
        <v>P20652827-0123</v>
      </c>
      <c r="BX154" s="415" t="str">
        <f>VLOOKUP(E154,'[1]2021年自治区专项债券项目财政部、发改委审核通过明细表'!$E:$E,1,FALSE)</f>
        <v>巴州和静县医疗共同体医疗健康服务能力提升建设项目</v>
      </c>
    </row>
    <row r="155" s="435" customFormat="1" ht="33" customHeight="1" spans="1:76">
      <c r="A155" s="627">
        <v>16</v>
      </c>
      <c r="B155" s="619" t="s">
        <v>1125</v>
      </c>
      <c r="C155" s="619" t="s">
        <v>1213</v>
      </c>
      <c r="D155" s="619">
        <v>652827</v>
      </c>
      <c r="E155" s="619" t="s">
        <v>1225</v>
      </c>
      <c r="F155" s="629" t="s">
        <v>1226</v>
      </c>
      <c r="G155" s="619" t="s">
        <v>1227</v>
      </c>
      <c r="H155" s="619" t="s">
        <v>45</v>
      </c>
      <c r="I155" s="619" t="s">
        <v>241</v>
      </c>
      <c r="J155" s="619">
        <v>2020</v>
      </c>
      <c r="K155" s="619">
        <v>1</v>
      </c>
      <c r="L155" s="655">
        <v>44314</v>
      </c>
      <c r="M155" s="655">
        <v>44531</v>
      </c>
      <c r="N155" s="619" t="s">
        <v>1227</v>
      </c>
      <c r="O155" s="660" t="s">
        <v>1191</v>
      </c>
      <c r="P155" s="631" t="s">
        <v>1228</v>
      </c>
      <c r="Q155" s="631" t="s">
        <v>1229</v>
      </c>
      <c r="R155" s="668">
        <v>5000</v>
      </c>
      <c r="S155" s="619" t="s">
        <v>213</v>
      </c>
      <c r="T155" s="619" t="s">
        <v>213</v>
      </c>
      <c r="U155" s="619" t="s">
        <v>213</v>
      </c>
      <c r="V155" s="619" t="s">
        <v>214</v>
      </c>
      <c r="W155" s="619" t="s">
        <v>213</v>
      </c>
      <c r="X155" s="619" t="s">
        <v>213</v>
      </c>
      <c r="Y155" s="619" t="s">
        <v>213</v>
      </c>
      <c r="Z155" s="619" t="s">
        <v>213</v>
      </c>
      <c r="AA155" s="619" t="s">
        <v>213</v>
      </c>
      <c r="AB155" s="668"/>
      <c r="AC155" s="668"/>
      <c r="AD155" s="628" t="s">
        <v>213</v>
      </c>
      <c r="AE155" s="619" t="s">
        <v>213</v>
      </c>
      <c r="AF155" s="619" t="s">
        <v>1230</v>
      </c>
      <c r="AG155" s="619" t="s">
        <v>423</v>
      </c>
      <c r="AH155" s="619" t="s">
        <v>214</v>
      </c>
      <c r="AI155" s="627" t="s">
        <v>214</v>
      </c>
      <c r="AJ155" s="619" t="s">
        <v>260</v>
      </c>
      <c r="AK155" s="685">
        <f t="shared" si="17"/>
        <v>5000</v>
      </c>
      <c r="AL155" s="685"/>
      <c r="AM155" s="687">
        <v>4000</v>
      </c>
      <c r="AN155" s="687">
        <v>1000</v>
      </c>
      <c r="AO155" s="685"/>
      <c r="AP155" s="685"/>
      <c r="AQ155" s="685">
        <f t="shared" si="18"/>
        <v>0</v>
      </c>
      <c r="AR155" s="685"/>
      <c r="AS155" s="685"/>
      <c r="AT155" s="685"/>
      <c r="AU155" s="685"/>
      <c r="AV155" s="685"/>
      <c r="AW155" s="685">
        <v>5000</v>
      </c>
      <c r="AX155" s="685">
        <v>4000</v>
      </c>
      <c r="AY155" s="685"/>
      <c r="AZ155" s="685"/>
      <c r="BA155" s="685"/>
      <c r="BB155" s="685"/>
      <c r="BC155" s="668">
        <v>4000</v>
      </c>
      <c r="BD155" s="691"/>
      <c r="BE155" s="685" t="s">
        <v>10</v>
      </c>
      <c r="BF155" s="687">
        <f t="shared" si="19"/>
        <v>8550</v>
      </c>
      <c r="BG155" s="687">
        <v>8550</v>
      </c>
      <c r="BH155" s="685"/>
      <c r="BI155" s="685"/>
      <c r="BJ155" s="687">
        <f t="shared" si="20"/>
        <v>5121</v>
      </c>
      <c r="BK155" s="687">
        <v>5000</v>
      </c>
      <c r="BL155" s="687">
        <v>121</v>
      </c>
      <c r="BM155" s="687">
        <v>1.45</v>
      </c>
      <c r="BN155" s="687" t="s">
        <v>10</v>
      </c>
      <c r="BO155" s="685"/>
      <c r="BP155" s="685"/>
      <c r="BQ155" s="685"/>
      <c r="BR155" s="685"/>
      <c r="BS155" s="685"/>
      <c r="BT155" s="627"/>
      <c r="BU155" s="627"/>
      <c r="BW155" s="415" t="str">
        <f>VLOOKUP(P155,'[1]2021年自治区专项债券项目财政部、发改委审核通过明细表'!$F:$F,1,FALSE)</f>
        <v>P20652827-0136</v>
      </c>
      <c r="BX155" s="415" t="str">
        <f>VLOOKUP(E155,'[1]2021年自治区专项债券项目财政部、发改委审核通过明细表'!$E:$E,1,FALSE)</f>
        <v>巴州和静县仓储及冷链物流建设项目</v>
      </c>
    </row>
    <row r="156" s="435" customFormat="1" ht="33" customHeight="1" spans="1:76">
      <c r="A156" s="627">
        <v>17</v>
      </c>
      <c r="B156" s="619" t="s">
        <v>1125</v>
      </c>
      <c r="C156" s="619" t="s">
        <v>1213</v>
      </c>
      <c r="D156" s="619">
        <v>652827</v>
      </c>
      <c r="E156" s="619" t="s">
        <v>1231</v>
      </c>
      <c r="F156" s="629" t="s">
        <v>1232</v>
      </c>
      <c r="G156" s="619" t="s">
        <v>1233</v>
      </c>
      <c r="H156" s="619" t="s">
        <v>55</v>
      </c>
      <c r="I156" s="619" t="s">
        <v>241</v>
      </c>
      <c r="J156" s="619">
        <v>2020</v>
      </c>
      <c r="K156" s="619">
        <v>1</v>
      </c>
      <c r="L156" s="659">
        <v>44256</v>
      </c>
      <c r="M156" s="659">
        <v>44531</v>
      </c>
      <c r="N156" s="619" t="s">
        <v>1233</v>
      </c>
      <c r="O156" s="619" t="s">
        <v>87</v>
      </c>
      <c r="P156" s="631" t="s">
        <v>1234</v>
      </c>
      <c r="Q156" s="631" t="s">
        <v>1235</v>
      </c>
      <c r="R156" s="668">
        <v>3800</v>
      </c>
      <c r="S156" s="619" t="s">
        <v>213</v>
      </c>
      <c r="T156" s="619" t="s">
        <v>213</v>
      </c>
      <c r="U156" s="619" t="s">
        <v>213</v>
      </c>
      <c r="V156" s="619" t="s">
        <v>214</v>
      </c>
      <c r="W156" s="619" t="s">
        <v>213</v>
      </c>
      <c r="X156" s="619" t="s">
        <v>213</v>
      </c>
      <c r="Y156" s="619" t="s">
        <v>213</v>
      </c>
      <c r="Z156" s="619" t="s">
        <v>213</v>
      </c>
      <c r="AA156" s="619" t="s">
        <v>213</v>
      </c>
      <c r="AB156" s="668"/>
      <c r="AC156" s="668"/>
      <c r="AD156" s="628" t="s">
        <v>213</v>
      </c>
      <c r="AE156" s="619" t="s">
        <v>213</v>
      </c>
      <c r="AF156" s="619" t="s">
        <v>1236</v>
      </c>
      <c r="AG156" s="619" t="s">
        <v>423</v>
      </c>
      <c r="AH156" s="619" t="s">
        <v>214</v>
      </c>
      <c r="AI156" s="627" t="s">
        <v>214</v>
      </c>
      <c r="AJ156" s="619" t="s">
        <v>260</v>
      </c>
      <c r="AK156" s="685">
        <f t="shared" si="17"/>
        <v>3800</v>
      </c>
      <c r="AL156" s="685"/>
      <c r="AM156" s="687">
        <v>3000</v>
      </c>
      <c r="AN156" s="687">
        <v>800</v>
      </c>
      <c r="AO156" s="685"/>
      <c r="AP156" s="685"/>
      <c r="AQ156" s="685">
        <f t="shared" si="18"/>
        <v>0</v>
      </c>
      <c r="AR156" s="685"/>
      <c r="AS156" s="685"/>
      <c r="AT156" s="685"/>
      <c r="AU156" s="685"/>
      <c r="AV156" s="685"/>
      <c r="AW156" s="685">
        <v>3800</v>
      </c>
      <c r="AX156" s="685">
        <v>3000</v>
      </c>
      <c r="AY156" s="685"/>
      <c r="AZ156" s="685"/>
      <c r="BA156" s="685"/>
      <c r="BB156" s="685"/>
      <c r="BC156" s="668">
        <v>3000</v>
      </c>
      <c r="BD156" s="691"/>
      <c r="BE156" s="685" t="s">
        <v>13</v>
      </c>
      <c r="BF156" s="687">
        <f t="shared" si="19"/>
        <v>6498</v>
      </c>
      <c r="BG156" s="687">
        <v>6498</v>
      </c>
      <c r="BH156" s="685"/>
      <c r="BI156" s="685"/>
      <c r="BJ156" s="687">
        <f t="shared" si="20"/>
        <v>3960</v>
      </c>
      <c r="BK156" s="687">
        <v>3800</v>
      </c>
      <c r="BL156" s="687">
        <v>160</v>
      </c>
      <c r="BM156" s="687">
        <v>1.32</v>
      </c>
      <c r="BN156" s="687" t="s">
        <v>13</v>
      </c>
      <c r="BO156" s="685"/>
      <c r="BP156" s="685"/>
      <c r="BQ156" s="685"/>
      <c r="BR156" s="685"/>
      <c r="BS156" s="685"/>
      <c r="BT156" s="627"/>
      <c r="BU156" s="627"/>
      <c r="BW156" s="415" t="str">
        <f>VLOOKUP(P156,'[1]2021年自治区专项债券项目财政部、发改委审核通过明细表'!$F:$F,1,FALSE)</f>
        <v>P20652827-0138</v>
      </c>
      <c r="BX156" s="415" t="str">
        <f>VLOOKUP(E156,'[1]2021年自治区专项债券项目财政部、发改委审核通过明细表'!$E:$E,1,FALSE)</f>
        <v>和静工业园区金属制品产业园基础设施建设项目</v>
      </c>
    </row>
    <row r="157" s="434" customFormat="1" ht="33" customHeight="1" spans="1:76">
      <c r="A157" s="627">
        <v>18</v>
      </c>
      <c r="B157" s="619" t="s">
        <v>1125</v>
      </c>
      <c r="C157" s="619" t="s">
        <v>1213</v>
      </c>
      <c r="D157" s="619">
        <v>652827</v>
      </c>
      <c r="E157" s="619" t="s">
        <v>1237</v>
      </c>
      <c r="F157" s="635" t="s">
        <v>1238</v>
      </c>
      <c r="G157" s="619" t="s">
        <v>1239</v>
      </c>
      <c r="H157" s="630" t="s">
        <v>57</v>
      </c>
      <c r="I157" s="619" t="s">
        <v>241</v>
      </c>
      <c r="J157" s="619">
        <v>2021</v>
      </c>
      <c r="K157" s="619">
        <v>1</v>
      </c>
      <c r="L157" s="655">
        <v>44344</v>
      </c>
      <c r="M157" s="655">
        <v>44531</v>
      </c>
      <c r="N157" s="631" t="s">
        <v>1239</v>
      </c>
      <c r="O157" s="619" t="s">
        <v>87</v>
      </c>
      <c r="P157" s="631" t="s">
        <v>1240</v>
      </c>
      <c r="Q157" s="631" t="s">
        <v>1241</v>
      </c>
      <c r="R157" s="668">
        <v>19000</v>
      </c>
      <c r="S157" s="619" t="s">
        <v>213</v>
      </c>
      <c r="T157" s="619" t="s">
        <v>213</v>
      </c>
      <c r="U157" s="619" t="s">
        <v>213</v>
      </c>
      <c r="V157" s="619" t="s">
        <v>214</v>
      </c>
      <c r="W157" s="619" t="s">
        <v>213</v>
      </c>
      <c r="X157" s="619" t="s">
        <v>213</v>
      </c>
      <c r="Y157" s="619" t="s">
        <v>213</v>
      </c>
      <c r="Z157" s="619" t="s">
        <v>213</v>
      </c>
      <c r="AA157" s="619" t="s">
        <v>213</v>
      </c>
      <c r="AB157" s="670"/>
      <c r="AC157" s="670"/>
      <c r="AD157" s="628" t="s">
        <v>213</v>
      </c>
      <c r="AE157" s="619" t="s">
        <v>213</v>
      </c>
      <c r="AF157" s="619" t="s">
        <v>1242</v>
      </c>
      <c r="AG157" s="619" t="s">
        <v>423</v>
      </c>
      <c r="AH157" s="619" t="s">
        <v>214</v>
      </c>
      <c r="AI157" s="627" t="s">
        <v>214</v>
      </c>
      <c r="AJ157" s="619" t="s">
        <v>260</v>
      </c>
      <c r="AK157" s="685">
        <f t="shared" si="17"/>
        <v>19000</v>
      </c>
      <c r="AL157" s="687"/>
      <c r="AM157" s="687">
        <v>15000</v>
      </c>
      <c r="AN157" s="687">
        <v>4000</v>
      </c>
      <c r="AO157" s="686"/>
      <c r="AP157" s="686"/>
      <c r="AQ157" s="685">
        <f t="shared" si="18"/>
        <v>0</v>
      </c>
      <c r="AR157" s="686"/>
      <c r="AS157" s="686"/>
      <c r="AT157" s="686"/>
      <c r="AU157" s="686"/>
      <c r="AV157" s="686"/>
      <c r="AW157" s="687">
        <v>19000</v>
      </c>
      <c r="AX157" s="687">
        <v>15000</v>
      </c>
      <c r="AY157" s="686"/>
      <c r="AZ157" s="686"/>
      <c r="BA157" s="686"/>
      <c r="BB157" s="686"/>
      <c r="BC157" s="668">
        <v>2000</v>
      </c>
      <c r="BD157" s="691"/>
      <c r="BE157" s="686" t="s">
        <v>10</v>
      </c>
      <c r="BF157" s="687">
        <f t="shared" si="19"/>
        <v>32200</v>
      </c>
      <c r="BG157" s="687">
        <v>32200</v>
      </c>
      <c r="BH157" s="686"/>
      <c r="BI157" s="686"/>
      <c r="BJ157" s="687">
        <f t="shared" si="20"/>
        <v>19800</v>
      </c>
      <c r="BK157" s="687">
        <v>19000</v>
      </c>
      <c r="BL157" s="687">
        <v>800</v>
      </c>
      <c r="BM157" s="687">
        <v>1.44</v>
      </c>
      <c r="BN157" s="687" t="s">
        <v>10</v>
      </c>
      <c r="BO157" s="686"/>
      <c r="BP157" s="686"/>
      <c r="BQ157" s="686"/>
      <c r="BR157" s="686"/>
      <c r="BS157" s="686"/>
      <c r="BT157" s="630"/>
      <c r="BU157" s="630"/>
      <c r="BW157" s="415" t="str">
        <f>VLOOKUP(P157,'[1]2021年自治区专项债券项目财政部、发改委审核通过明细表'!$F:$F,1,FALSE)</f>
        <v>P20652827-0182</v>
      </c>
      <c r="BX157" s="415" t="str">
        <f>VLOOKUP(E157,'[1]2021年自治区专项债券项目财政部、发改委审核通过明细表'!$E:$E,1,FALSE)</f>
        <v>和静县城镇老旧小区改造项目</v>
      </c>
    </row>
    <row r="158" s="434" customFormat="1" ht="33" customHeight="1" spans="1:76">
      <c r="A158" s="627">
        <v>19</v>
      </c>
      <c r="B158" s="619" t="s">
        <v>1125</v>
      </c>
      <c r="C158" s="619" t="s">
        <v>1213</v>
      </c>
      <c r="D158" s="619">
        <v>652827</v>
      </c>
      <c r="E158" s="619" t="s">
        <v>1243</v>
      </c>
      <c r="F158" s="629" t="s">
        <v>1244</v>
      </c>
      <c r="G158" s="619" t="s">
        <v>1239</v>
      </c>
      <c r="H158" s="630" t="s">
        <v>47</v>
      </c>
      <c r="I158" s="619" t="s">
        <v>241</v>
      </c>
      <c r="J158" s="619">
        <v>2020</v>
      </c>
      <c r="K158" s="619">
        <v>1</v>
      </c>
      <c r="L158" s="659">
        <v>44287</v>
      </c>
      <c r="M158" s="659">
        <v>44470</v>
      </c>
      <c r="N158" s="619" t="s">
        <v>1239</v>
      </c>
      <c r="O158" s="619" t="s">
        <v>87</v>
      </c>
      <c r="P158" s="631" t="s">
        <v>1245</v>
      </c>
      <c r="Q158" s="631" t="s">
        <v>1246</v>
      </c>
      <c r="R158" s="668">
        <v>3000</v>
      </c>
      <c r="S158" s="619" t="s">
        <v>213</v>
      </c>
      <c r="T158" s="619" t="s">
        <v>213</v>
      </c>
      <c r="U158" s="619" t="s">
        <v>213</v>
      </c>
      <c r="V158" s="619" t="s">
        <v>214</v>
      </c>
      <c r="W158" s="619" t="s">
        <v>213</v>
      </c>
      <c r="X158" s="619" t="s">
        <v>213</v>
      </c>
      <c r="Y158" s="619" t="s">
        <v>213</v>
      </c>
      <c r="Z158" s="619" t="s">
        <v>213</v>
      </c>
      <c r="AA158" s="619" t="s">
        <v>213</v>
      </c>
      <c r="AB158" s="670">
        <v>1000</v>
      </c>
      <c r="AC158" s="670"/>
      <c r="AD158" s="628" t="s">
        <v>213</v>
      </c>
      <c r="AE158" s="619" t="s">
        <v>213</v>
      </c>
      <c r="AF158" s="619" t="s">
        <v>1247</v>
      </c>
      <c r="AG158" s="619" t="s">
        <v>423</v>
      </c>
      <c r="AH158" s="619" t="s">
        <v>214</v>
      </c>
      <c r="AI158" s="627" t="s">
        <v>214</v>
      </c>
      <c r="AJ158" s="619" t="s">
        <v>260</v>
      </c>
      <c r="AK158" s="685">
        <f t="shared" si="17"/>
        <v>3000</v>
      </c>
      <c r="AL158" s="687"/>
      <c r="AM158" s="687">
        <v>1000</v>
      </c>
      <c r="AN158" s="687">
        <v>1000</v>
      </c>
      <c r="AO158" s="687">
        <v>1000</v>
      </c>
      <c r="AP158" s="686"/>
      <c r="AQ158" s="685">
        <f t="shared" si="18"/>
        <v>0</v>
      </c>
      <c r="AR158" s="686"/>
      <c r="AS158" s="686"/>
      <c r="AT158" s="686"/>
      <c r="AU158" s="686"/>
      <c r="AV158" s="686"/>
      <c r="AW158" s="687">
        <v>3000</v>
      </c>
      <c r="AX158" s="687">
        <v>1000</v>
      </c>
      <c r="AY158" s="686"/>
      <c r="AZ158" s="686"/>
      <c r="BA158" s="686"/>
      <c r="BB158" s="686"/>
      <c r="BC158" s="668">
        <v>1000</v>
      </c>
      <c r="BD158" s="668">
        <v>1000</v>
      </c>
      <c r="BE158" s="686" t="s">
        <v>10</v>
      </c>
      <c r="BF158" s="687">
        <f t="shared" si="19"/>
        <v>4480</v>
      </c>
      <c r="BG158" s="687">
        <v>4480</v>
      </c>
      <c r="BH158" s="687"/>
      <c r="BI158" s="687"/>
      <c r="BJ158" s="687">
        <f t="shared" si="20"/>
        <v>3090</v>
      </c>
      <c r="BK158" s="687">
        <v>3000</v>
      </c>
      <c r="BL158" s="687">
        <v>90</v>
      </c>
      <c r="BM158" s="687">
        <v>3.02</v>
      </c>
      <c r="BN158" s="687" t="s">
        <v>10</v>
      </c>
      <c r="BO158" s="686"/>
      <c r="BP158" s="686"/>
      <c r="BQ158" s="686"/>
      <c r="BR158" s="686"/>
      <c r="BS158" s="686"/>
      <c r="BT158" s="630"/>
      <c r="BU158" s="630"/>
      <c r="BW158" s="415" t="str">
        <f>VLOOKUP(P158,'[1]2021年自治区专项债券项目财政部、发改委审核通过明细表'!$F:$F,1,FALSE)</f>
        <v>P20652827-0180</v>
      </c>
      <c r="BX158" s="415" t="str">
        <f>VLOOKUP(E158,'[1]2021年自治区专项债券项目财政部、发改委审核通过明细表'!$E:$E,1,FALSE)</f>
        <v>和静县巴音布鲁克镇供水改扩建项目</v>
      </c>
    </row>
    <row r="159" s="434" customFormat="1" ht="33" customHeight="1" spans="1:76">
      <c r="A159" s="636">
        <v>20</v>
      </c>
      <c r="B159" s="637" t="s">
        <v>1125</v>
      </c>
      <c r="C159" s="637" t="s">
        <v>1213</v>
      </c>
      <c r="D159" s="637">
        <v>652827</v>
      </c>
      <c r="E159" s="637" t="s">
        <v>1248</v>
      </c>
      <c r="F159" s="638" t="s">
        <v>1249</v>
      </c>
      <c r="G159" s="637" t="s">
        <v>1239</v>
      </c>
      <c r="H159" s="630" t="s">
        <v>47</v>
      </c>
      <c r="I159" s="637" t="s">
        <v>241</v>
      </c>
      <c r="J159" s="637">
        <v>2021</v>
      </c>
      <c r="K159" s="637">
        <v>1</v>
      </c>
      <c r="L159" s="661">
        <v>44317</v>
      </c>
      <c r="M159" s="661">
        <v>44682</v>
      </c>
      <c r="N159" s="637" t="s">
        <v>1239</v>
      </c>
      <c r="O159" s="619" t="s">
        <v>87</v>
      </c>
      <c r="P159" s="662" t="s">
        <v>1250</v>
      </c>
      <c r="Q159" s="662" t="s">
        <v>1251</v>
      </c>
      <c r="R159" s="672">
        <v>8000</v>
      </c>
      <c r="S159" s="637" t="s">
        <v>213</v>
      </c>
      <c r="T159" s="637" t="s">
        <v>213</v>
      </c>
      <c r="U159" s="637" t="s">
        <v>213</v>
      </c>
      <c r="V159" s="637" t="s">
        <v>214</v>
      </c>
      <c r="W159" s="637" t="s">
        <v>213</v>
      </c>
      <c r="X159" s="637" t="s">
        <v>213</v>
      </c>
      <c r="Y159" s="637" t="s">
        <v>213</v>
      </c>
      <c r="Z159" s="637" t="s">
        <v>213</v>
      </c>
      <c r="AA159" s="637" t="s">
        <v>213</v>
      </c>
      <c r="AB159" s="680">
        <v>3000</v>
      </c>
      <c r="AC159" s="680"/>
      <c r="AD159" s="681" t="s">
        <v>213</v>
      </c>
      <c r="AE159" s="637" t="s">
        <v>213</v>
      </c>
      <c r="AF159" s="637" t="s">
        <v>1252</v>
      </c>
      <c r="AG159" s="637" t="s">
        <v>423</v>
      </c>
      <c r="AH159" s="637" t="s">
        <v>214</v>
      </c>
      <c r="AI159" s="627" t="s">
        <v>214</v>
      </c>
      <c r="AJ159" s="637" t="s">
        <v>260</v>
      </c>
      <c r="AK159" s="685">
        <f t="shared" si="17"/>
        <v>8000</v>
      </c>
      <c r="AL159" s="689"/>
      <c r="AM159" s="689">
        <v>3000</v>
      </c>
      <c r="AN159" s="689">
        <v>2000</v>
      </c>
      <c r="AO159" s="689">
        <v>3000</v>
      </c>
      <c r="AP159" s="690"/>
      <c r="AQ159" s="685">
        <f t="shared" si="18"/>
        <v>0</v>
      </c>
      <c r="AR159" s="690"/>
      <c r="AS159" s="690"/>
      <c r="AT159" s="690"/>
      <c r="AU159" s="690"/>
      <c r="AV159" s="690"/>
      <c r="AW159" s="689">
        <v>8000</v>
      </c>
      <c r="AX159" s="689">
        <v>3000</v>
      </c>
      <c r="AY159" s="690"/>
      <c r="AZ159" s="690"/>
      <c r="BA159" s="690"/>
      <c r="BB159" s="690"/>
      <c r="BC159" s="672">
        <v>3000</v>
      </c>
      <c r="BD159" s="672">
        <v>3000</v>
      </c>
      <c r="BE159" s="690" t="s">
        <v>10</v>
      </c>
      <c r="BF159" s="687">
        <f t="shared" si="19"/>
        <v>16565.7</v>
      </c>
      <c r="BG159" s="689">
        <v>16565.7</v>
      </c>
      <c r="BH159" s="689"/>
      <c r="BI159" s="689"/>
      <c r="BJ159" s="687">
        <f t="shared" si="20"/>
        <v>8135</v>
      </c>
      <c r="BK159" s="689">
        <v>8000</v>
      </c>
      <c r="BL159" s="689">
        <v>135</v>
      </c>
      <c r="BM159" s="689">
        <v>3.7</v>
      </c>
      <c r="BN159" s="689" t="s">
        <v>10</v>
      </c>
      <c r="BO159" s="690"/>
      <c r="BP159" s="690"/>
      <c r="BQ159" s="690"/>
      <c r="BR159" s="690"/>
      <c r="BS159" s="690"/>
      <c r="BT159" s="698"/>
      <c r="BU159" s="698"/>
      <c r="BW159" s="415" t="str">
        <f>VLOOKUP(P159,'[1]2021年自治区专项债券项目财政部、发改委审核通过明细表'!$F:$F,1,FALSE)</f>
        <v>P20652827-0194</v>
      </c>
      <c r="BX159" s="415" t="str">
        <f>VLOOKUP(E159,'[1]2021年自治区专项债券项目财政部、发改委审核通过明细表'!$E:$E,1,FALSE)</f>
        <v>和静县水源地改扩建项目</v>
      </c>
    </row>
    <row r="160" s="434" customFormat="1" ht="33" customHeight="1" spans="1:76">
      <c r="A160" s="627">
        <v>21</v>
      </c>
      <c r="B160" s="619" t="s">
        <v>1125</v>
      </c>
      <c r="C160" s="619" t="s">
        <v>1253</v>
      </c>
      <c r="D160" s="619">
        <v>652829</v>
      </c>
      <c r="E160" s="639" t="s">
        <v>1254</v>
      </c>
      <c r="F160" s="628" t="s">
        <v>1255</v>
      </c>
      <c r="G160" s="628" t="s">
        <v>1256</v>
      </c>
      <c r="H160" s="628" t="s">
        <v>41</v>
      </c>
      <c r="I160" s="619" t="s">
        <v>241</v>
      </c>
      <c r="J160" s="619">
        <v>2021</v>
      </c>
      <c r="K160" s="619">
        <v>1</v>
      </c>
      <c r="L160" s="655">
        <v>44317</v>
      </c>
      <c r="M160" s="655">
        <v>44926</v>
      </c>
      <c r="N160" s="628" t="s">
        <v>1256</v>
      </c>
      <c r="O160" s="660" t="s">
        <v>1257</v>
      </c>
      <c r="P160" s="663" t="s">
        <v>1258</v>
      </c>
      <c r="Q160" s="628" t="s">
        <v>1259</v>
      </c>
      <c r="R160" s="668">
        <v>29000</v>
      </c>
      <c r="S160" s="619" t="s">
        <v>213</v>
      </c>
      <c r="T160" s="619" t="s">
        <v>213</v>
      </c>
      <c r="U160" s="619" t="s">
        <v>213</v>
      </c>
      <c r="V160" s="619" t="s">
        <v>214</v>
      </c>
      <c r="W160" s="619" t="s">
        <v>213</v>
      </c>
      <c r="X160" s="619" t="s">
        <v>213</v>
      </c>
      <c r="Y160" s="619" t="s">
        <v>213</v>
      </c>
      <c r="Z160" s="619" t="s">
        <v>213</v>
      </c>
      <c r="AA160" s="619" t="s">
        <v>213</v>
      </c>
      <c r="AB160" s="668"/>
      <c r="AC160" s="668"/>
      <c r="AD160" s="628" t="s">
        <v>213</v>
      </c>
      <c r="AE160" s="619" t="s">
        <v>213</v>
      </c>
      <c r="AF160" s="627" t="s">
        <v>1260</v>
      </c>
      <c r="AG160" s="619" t="s">
        <v>423</v>
      </c>
      <c r="AH160" s="619" t="s">
        <v>214</v>
      </c>
      <c r="AI160" s="619" t="s">
        <v>214</v>
      </c>
      <c r="AJ160" s="619" t="s">
        <v>260</v>
      </c>
      <c r="AK160" s="685">
        <f t="shared" si="17"/>
        <v>29000</v>
      </c>
      <c r="AL160" s="685">
        <v>25000</v>
      </c>
      <c r="AM160" s="685">
        <v>4000</v>
      </c>
      <c r="AN160" s="685"/>
      <c r="AO160" s="685"/>
      <c r="AP160" s="685"/>
      <c r="AQ160" s="685">
        <f t="shared" si="18"/>
        <v>0</v>
      </c>
      <c r="AR160" s="685"/>
      <c r="AS160" s="685"/>
      <c r="AT160" s="685"/>
      <c r="AU160" s="685"/>
      <c r="AV160" s="685"/>
      <c r="AW160" s="685">
        <v>4000</v>
      </c>
      <c r="AX160" s="685">
        <v>4000</v>
      </c>
      <c r="AY160" s="685"/>
      <c r="AZ160" s="685"/>
      <c r="BA160" s="685"/>
      <c r="BB160" s="685"/>
      <c r="BC160" s="668">
        <v>4000</v>
      </c>
      <c r="BD160" s="668"/>
      <c r="BE160" s="685" t="s">
        <v>10</v>
      </c>
      <c r="BF160" s="687">
        <f t="shared" si="19"/>
        <v>76000</v>
      </c>
      <c r="BG160" s="685">
        <v>76000</v>
      </c>
      <c r="BH160" s="685"/>
      <c r="BI160" s="685"/>
      <c r="BJ160" s="687">
        <f t="shared" si="20"/>
        <v>70900</v>
      </c>
      <c r="BK160" s="685">
        <v>29000</v>
      </c>
      <c r="BL160" s="685">
        <v>41900</v>
      </c>
      <c r="BM160" s="685">
        <v>1.81</v>
      </c>
      <c r="BN160" s="685" t="s">
        <v>10</v>
      </c>
      <c r="BO160" s="685"/>
      <c r="BP160" s="685"/>
      <c r="BQ160" s="685"/>
      <c r="BR160" s="685"/>
      <c r="BS160" s="685"/>
      <c r="BT160" s="627"/>
      <c r="BU160" s="627"/>
      <c r="BW160" s="415" t="str">
        <f>VLOOKUP(P160,'[1]2021年自治区专项债券项目财政部、发改委审核通过明细表'!$F:$F,1,FALSE)</f>
        <v>P20652829-0067</v>
      </c>
      <c r="BX160" s="415" t="str">
        <f>VLOOKUP(E160,'[1]2021年自治区专项债券项目财政部、发改委审核通过明细表'!$E:$E,1,FALSE)</f>
        <v>巴州博湖县国家级全域旅游示范区建设项目</v>
      </c>
    </row>
    <row r="161" s="414" customFormat="1" ht="39.95" customHeight="1" spans="1:76">
      <c r="A161" s="640" t="s">
        <v>1261</v>
      </c>
      <c r="B161" s="641"/>
      <c r="C161" s="641"/>
      <c r="D161" s="641"/>
      <c r="E161" s="641"/>
      <c r="F161" s="642"/>
      <c r="G161" s="473"/>
      <c r="H161" s="473"/>
      <c r="I161" s="502"/>
      <c r="J161" s="473"/>
      <c r="K161" s="502"/>
      <c r="L161" s="502"/>
      <c r="M161" s="502"/>
      <c r="N161" s="473"/>
      <c r="O161" s="473"/>
      <c r="P161" s="502"/>
      <c r="Q161" s="502"/>
      <c r="R161" s="518">
        <f>SUM(R162:R182)</f>
        <v>436524</v>
      </c>
      <c r="S161" s="673"/>
      <c r="T161" s="673"/>
      <c r="U161" s="673"/>
      <c r="V161" s="673"/>
      <c r="W161" s="673"/>
      <c r="X161" s="673"/>
      <c r="Y161" s="673"/>
      <c r="Z161" s="673"/>
      <c r="AA161" s="673"/>
      <c r="AB161" s="518">
        <f>SUM(AB162:AB182)</f>
        <v>1200</v>
      </c>
      <c r="AC161" s="518">
        <f>SUM(AC162:AC180)</f>
        <v>0</v>
      </c>
      <c r="AD161" s="673"/>
      <c r="AE161" s="673"/>
      <c r="AF161" s="673"/>
      <c r="AG161" s="673"/>
      <c r="AH161" s="673"/>
      <c r="AI161" s="673"/>
      <c r="AJ161" s="673"/>
      <c r="AK161" s="518">
        <f t="shared" ref="AK161:BD161" si="21">SUM(AK162:AK182)</f>
        <v>436524</v>
      </c>
      <c r="AL161" s="518">
        <f t="shared" si="21"/>
        <v>179124</v>
      </c>
      <c r="AM161" s="518">
        <f t="shared" si="21"/>
        <v>255700</v>
      </c>
      <c r="AN161" s="518">
        <f t="shared" si="21"/>
        <v>200</v>
      </c>
      <c r="AO161" s="518">
        <f t="shared" si="21"/>
        <v>1500</v>
      </c>
      <c r="AP161" s="518">
        <f t="shared" si="21"/>
        <v>0</v>
      </c>
      <c r="AQ161" s="518">
        <f t="shared" si="21"/>
        <v>96440</v>
      </c>
      <c r="AR161" s="518">
        <f t="shared" si="21"/>
        <v>59740</v>
      </c>
      <c r="AS161" s="518">
        <f t="shared" si="21"/>
        <v>36700</v>
      </c>
      <c r="AT161" s="518">
        <f t="shared" si="21"/>
        <v>0</v>
      </c>
      <c r="AU161" s="518">
        <f t="shared" si="21"/>
        <v>0</v>
      </c>
      <c r="AV161" s="518">
        <f t="shared" si="21"/>
        <v>0</v>
      </c>
      <c r="AW161" s="518">
        <f t="shared" si="21"/>
        <v>267686</v>
      </c>
      <c r="AX161" s="518">
        <f t="shared" si="21"/>
        <v>202000</v>
      </c>
      <c r="AY161" s="518">
        <f t="shared" si="21"/>
        <v>72398</v>
      </c>
      <c r="AZ161" s="518">
        <f t="shared" si="21"/>
        <v>17000</v>
      </c>
      <c r="BA161" s="518">
        <f t="shared" si="21"/>
        <v>0</v>
      </c>
      <c r="BB161" s="518">
        <f t="shared" si="21"/>
        <v>0</v>
      </c>
      <c r="BC161" s="518">
        <f t="shared" si="21"/>
        <v>119000</v>
      </c>
      <c r="BD161" s="518">
        <f t="shared" si="21"/>
        <v>1000</v>
      </c>
      <c r="BE161" s="518"/>
      <c r="BF161" s="518">
        <f t="shared" ref="BF161:BL161" si="22">SUM(BF162:BF182)</f>
        <v>725283.45</v>
      </c>
      <c r="BG161" s="518">
        <f t="shared" si="22"/>
        <v>725283.45</v>
      </c>
      <c r="BH161" s="518">
        <f t="shared" si="22"/>
        <v>0</v>
      </c>
      <c r="BI161" s="518">
        <f t="shared" si="22"/>
        <v>0</v>
      </c>
      <c r="BJ161" s="518">
        <f t="shared" si="22"/>
        <v>593462.91</v>
      </c>
      <c r="BK161" s="518">
        <f t="shared" si="22"/>
        <v>436524</v>
      </c>
      <c r="BL161" s="518">
        <f t="shared" si="22"/>
        <v>156938.91</v>
      </c>
      <c r="BM161" s="518"/>
      <c r="BN161" s="518"/>
      <c r="BO161" s="518">
        <f>SUM(BO162:BO182)</f>
        <v>96440</v>
      </c>
      <c r="BP161" s="518">
        <f>SUM(BP162:BP182)</f>
        <v>96440</v>
      </c>
      <c r="BQ161" s="518"/>
      <c r="BR161" s="518"/>
      <c r="BS161" s="518"/>
      <c r="BT161" s="557"/>
      <c r="BU161" s="557"/>
      <c r="BX161" s="436"/>
    </row>
    <row r="162" s="416" customFormat="1" ht="39.95" customHeight="1" spans="1:76">
      <c r="A162" s="458">
        <v>1</v>
      </c>
      <c r="B162" s="458" t="s">
        <v>1262</v>
      </c>
      <c r="C162" s="456" t="s">
        <v>1263</v>
      </c>
      <c r="D162" s="456">
        <v>652901</v>
      </c>
      <c r="E162" s="478" t="s">
        <v>1264</v>
      </c>
      <c r="F162" s="477" t="s">
        <v>1265</v>
      </c>
      <c r="G162" s="478" t="s">
        <v>1266</v>
      </c>
      <c r="H162" s="467" t="s">
        <v>55</v>
      </c>
      <c r="I162" s="456" t="s">
        <v>241</v>
      </c>
      <c r="J162" s="664">
        <v>2020</v>
      </c>
      <c r="K162" s="664">
        <v>2</v>
      </c>
      <c r="L162" s="488">
        <v>44256</v>
      </c>
      <c r="M162" s="488">
        <v>44896</v>
      </c>
      <c r="N162" s="478" t="s">
        <v>1266</v>
      </c>
      <c r="O162" s="478" t="s">
        <v>48</v>
      </c>
      <c r="P162" s="456" t="s">
        <v>1267</v>
      </c>
      <c r="Q162" s="456" t="s">
        <v>1268</v>
      </c>
      <c r="R162" s="512">
        <v>2500</v>
      </c>
      <c r="S162" s="456" t="s">
        <v>213</v>
      </c>
      <c r="T162" s="456" t="s">
        <v>213</v>
      </c>
      <c r="U162" s="456" t="s">
        <v>213</v>
      </c>
      <c r="V162" s="456" t="s">
        <v>214</v>
      </c>
      <c r="W162" s="456" t="s">
        <v>213</v>
      </c>
      <c r="X162" s="456" t="s">
        <v>213</v>
      </c>
      <c r="Y162" s="456" t="s">
        <v>213</v>
      </c>
      <c r="Z162" s="456" t="s">
        <v>213</v>
      </c>
      <c r="AA162" s="456" t="s">
        <v>214</v>
      </c>
      <c r="AB162" s="512"/>
      <c r="AC162" s="512"/>
      <c r="AD162" s="457" t="s">
        <v>213</v>
      </c>
      <c r="AE162" s="456" t="s">
        <v>213</v>
      </c>
      <c r="AF162" s="456" t="s">
        <v>1269</v>
      </c>
      <c r="AG162" s="456" t="s">
        <v>548</v>
      </c>
      <c r="AH162" s="456" t="s">
        <v>214</v>
      </c>
      <c r="AI162" s="456" t="s">
        <v>214</v>
      </c>
      <c r="AJ162" s="456" t="s">
        <v>260</v>
      </c>
      <c r="AK162" s="512">
        <v>2500</v>
      </c>
      <c r="AL162" s="512">
        <v>500</v>
      </c>
      <c r="AM162" s="512">
        <v>2000</v>
      </c>
      <c r="AN162" s="512"/>
      <c r="AO162" s="512"/>
      <c r="AP162" s="512"/>
      <c r="AQ162" s="512">
        <v>0</v>
      </c>
      <c r="AR162" s="512"/>
      <c r="AS162" s="512"/>
      <c r="AT162" s="512"/>
      <c r="AU162" s="512"/>
      <c r="AV162" s="512"/>
      <c r="AW162" s="512">
        <v>2500</v>
      </c>
      <c r="AX162" s="512">
        <v>2000</v>
      </c>
      <c r="AY162" s="512"/>
      <c r="AZ162" s="512"/>
      <c r="BA162" s="512"/>
      <c r="BB162" s="512"/>
      <c r="BC162" s="512">
        <v>2000</v>
      </c>
      <c r="BD162" s="512"/>
      <c r="BE162" s="528" t="s">
        <v>10</v>
      </c>
      <c r="BF162" s="512">
        <v>5600</v>
      </c>
      <c r="BG162" s="512">
        <v>5600</v>
      </c>
      <c r="BH162" s="512"/>
      <c r="BI162" s="512"/>
      <c r="BJ162" s="512">
        <v>4253.84</v>
      </c>
      <c r="BK162" s="512">
        <v>2500</v>
      </c>
      <c r="BL162" s="512">
        <v>1753.84</v>
      </c>
      <c r="BM162" s="512">
        <v>1.32626206896552</v>
      </c>
      <c r="BN162" s="528">
        <v>10</v>
      </c>
      <c r="BO162" s="512"/>
      <c r="BP162" s="512"/>
      <c r="BQ162" s="512"/>
      <c r="BR162" s="512"/>
      <c r="BS162" s="512"/>
      <c r="BT162" s="558"/>
      <c r="BU162" s="520"/>
      <c r="BW162" s="415" t="str">
        <f>VLOOKUP(P162,'[1]2021年自治区专项债券项目财政部、发改委审核通过明细表'!$F:$F,1,FALSE)</f>
        <v>P20652901-0092</v>
      </c>
      <c r="BX162" s="415" t="str">
        <f>VLOOKUP(E162,'[1]2021年自治区专项债券项目财政部、发改委审核通过明细表'!$E:$E,1,FALSE)</f>
        <v>阿克苏经济技术开发区集中供热建设项目</v>
      </c>
    </row>
    <row r="163" s="416" customFormat="1" ht="39.95" customHeight="1" spans="1:76">
      <c r="A163" s="458">
        <v>2</v>
      </c>
      <c r="B163" s="458" t="s">
        <v>1262</v>
      </c>
      <c r="C163" s="456" t="s">
        <v>1270</v>
      </c>
      <c r="D163" s="456">
        <v>652902</v>
      </c>
      <c r="E163" s="478" t="s">
        <v>1271</v>
      </c>
      <c r="F163" s="477" t="s">
        <v>1272</v>
      </c>
      <c r="G163" s="478" t="s">
        <v>1273</v>
      </c>
      <c r="H163" s="467" t="s">
        <v>15</v>
      </c>
      <c r="I163" s="456" t="s">
        <v>209</v>
      </c>
      <c r="J163" s="664">
        <v>2020</v>
      </c>
      <c r="K163" s="664">
        <v>2</v>
      </c>
      <c r="L163" s="488">
        <v>44044</v>
      </c>
      <c r="M163" s="488">
        <v>44531</v>
      </c>
      <c r="N163" s="478" t="s">
        <v>1273</v>
      </c>
      <c r="O163" s="478" t="s">
        <v>87</v>
      </c>
      <c r="P163" s="456" t="s">
        <v>1274</v>
      </c>
      <c r="Q163" s="456" t="s">
        <v>1275</v>
      </c>
      <c r="R163" s="512">
        <v>5700</v>
      </c>
      <c r="S163" s="456" t="s">
        <v>213</v>
      </c>
      <c r="T163" s="456" t="s">
        <v>213</v>
      </c>
      <c r="U163" s="456" t="s">
        <v>213</v>
      </c>
      <c r="V163" s="456" t="s">
        <v>213</v>
      </c>
      <c r="W163" s="456" t="s">
        <v>213</v>
      </c>
      <c r="X163" s="456" t="s">
        <v>213</v>
      </c>
      <c r="Y163" s="456" t="s">
        <v>213</v>
      </c>
      <c r="Z163" s="456" t="s">
        <v>213</v>
      </c>
      <c r="AA163" s="456" t="s">
        <v>213</v>
      </c>
      <c r="AB163" s="512"/>
      <c r="AC163" s="512"/>
      <c r="AD163" s="457" t="s">
        <v>213</v>
      </c>
      <c r="AE163" s="456" t="s">
        <v>213</v>
      </c>
      <c r="AF163" s="456" t="s">
        <v>1276</v>
      </c>
      <c r="AG163" s="456" t="s">
        <v>548</v>
      </c>
      <c r="AH163" s="456" t="s">
        <v>214</v>
      </c>
      <c r="AI163" s="456" t="s">
        <v>214</v>
      </c>
      <c r="AJ163" s="456" t="s">
        <v>260</v>
      </c>
      <c r="AK163" s="512">
        <v>5700</v>
      </c>
      <c r="AL163" s="512">
        <v>700</v>
      </c>
      <c r="AM163" s="512">
        <v>5000</v>
      </c>
      <c r="AN163" s="512"/>
      <c r="AO163" s="512"/>
      <c r="AP163" s="512"/>
      <c r="AQ163" s="512">
        <v>4000</v>
      </c>
      <c r="AR163" s="512"/>
      <c r="AS163" s="512">
        <v>4000</v>
      </c>
      <c r="AT163" s="512"/>
      <c r="AU163" s="512"/>
      <c r="AV163" s="512"/>
      <c r="AW163" s="512">
        <v>1700</v>
      </c>
      <c r="AX163" s="512">
        <v>1000</v>
      </c>
      <c r="AY163" s="512"/>
      <c r="AZ163" s="512"/>
      <c r="BA163" s="512"/>
      <c r="BB163" s="512"/>
      <c r="BC163" s="512">
        <v>1000</v>
      </c>
      <c r="BD163" s="512"/>
      <c r="BE163" s="528" t="s">
        <v>10</v>
      </c>
      <c r="BF163" s="512">
        <v>9494</v>
      </c>
      <c r="BG163" s="512">
        <v>9494</v>
      </c>
      <c r="BH163" s="512"/>
      <c r="BI163" s="512"/>
      <c r="BJ163" s="512">
        <v>6300</v>
      </c>
      <c r="BK163" s="512">
        <v>5700</v>
      </c>
      <c r="BL163" s="512">
        <v>600</v>
      </c>
      <c r="BM163" s="512">
        <v>1.22675862068966</v>
      </c>
      <c r="BN163" s="528">
        <v>10</v>
      </c>
      <c r="BO163" s="512">
        <v>4000</v>
      </c>
      <c r="BP163" s="512">
        <v>4000</v>
      </c>
      <c r="BQ163" s="512"/>
      <c r="BR163" s="512"/>
      <c r="BS163" s="512"/>
      <c r="BT163" s="558"/>
      <c r="BU163" s="520" t="s">
        <v>1277</v>
      </c>
      <c r="BW163" s="415" t="str">
        <f>VLOOKUP(P163,'[1]2021年自治区专项债券项目财政部、发改委审核通过明细表'!$F:$F,1,FALSE)</f>
        <v>P20652923-0084</v>
      </c>
      <c r="BX163" s="415" t="str">
        <f>VLOOKUP(E163,'[1]2021年自治区专项债券项目财政部、发改委审核通过明细表'!$E:$E,1,FALSE)</f>
        <v>库车市火车站夜间停车场</v>
      </c>
    </row>
    <row r="164" s="416" customFormat="1" ht="39.95" customHeight="1" spans="1:76">
      <c r="A164" s="458">
        <v>3</v>
      </c>
      <c r="B164" s="458" t="s">
        <v>1262</v>
      </c>
      <c r="C164" s="456" t="s">
        <v>1270</v>
      </c>
      <c r="D164" s="456">
        <v>652902</v>
      </c>
      <c r="E164" s="478" t="s">
        <v>1278</v>
      </c>
      <c r="F164" s="477" t="s">
        <v>1279</v>
      </c>
      <c r="G164" s="478" t="s">
        <v>1280</v>
      </c>
      <c r="H164" s="467" t="s">
        <v>47</v>
      </c>
      <c r="I164" s="456" t="s">
        <v>209</v>
      </c>
      <c r="J164" s="664">
        <v>2020</v>
      </c>
      <c r="K164" s="664">
        <v>2</v>
      </c>
      <c r="L164" s="488">
        <v>44044</v>
      </c>
      <c r="M164" s="488">
        <v>44531</v>
      </c>
      <c r="N164" s="478" t="s">
        <v>1280</v>
      </c>
      <c r="O164" s="478" t="s">
        <v>87</v>
      </c>
      <c r="P164" s="456" t="s">
        <v>1281</v>
      </c>
      <c r="Q164" s="456" t="s">
        <v>1282</v>
      </c>
      <c r="R164" s="512">
        <v>5500</v>
      </c>
      <c r="S164" s="456" t="s">
        <v>213</v>
      </c>
      <c r="T164" s="456" t="s">
        <v>213</v>
      </c>
      <c r="U164" s="456" t="s">
        <v>213</v>
      </c>
      <c r="V164" s="456" t="s">
        <v>213</v>
      </c>
      <c r="W164" s="456" t="s">
        <v>213</v>
      </c>
      <c r="X164" s="456" t="s">
        <v>213</v>
      </c>
      <c r="Y164" s="456" t="s">
        <v>213</v>
      </c>
      <c r="Z164" s="456" t="s">
        <v>213</v>
      </c>
      <c r="AA164" s="456" t="s">
        <v>213</v>
      </c>
      <c r="AB164" s="512"/>
      <c r="AC164" s="512"/>
      <c r="AD164" s="457" t="s">
        <v>213</v>
      </c>
      <c r="AE164" s="456" t="s">
        <v>213</v>
      </c>
      <c r="AF164" s="456" t="s">
        <v>1283</v>
      </c>
      <c r="AG164" s="456" t="s">
        <v>548</v>
      </c>
      <c r="AH164" s="456" t="s">
        <v>214</v>
      </c>
      <c r="AI164" s="456" t="s">
        <v>214</v>
      </c>
      <c r="AJ164" s="456" t="s">
        <v>260</v>
      </c>
      <c r="AK164" s="512">
        <v>5500</v>
      </c>
      <c r="AL164" s="512">
        <v>1300</v>
      </c>
      <c r="AM164" s="512">
        <v>4200</v>
      </c>
      <c r="AN164" s="512"/>
      <c r="AO164" s="512"/>
      <c r="AP164" s="512"/>
      <c r="AQ164" s="512">
        <v>2200</v>
      </c>
      <c r="AR164" s="512"/>
      <c r="AS164" s="512">
        <v>2200</v>
      </c>
      <c r="AT164" s="512"/>
      <c r="AU164" s="512"/>
      <c r="AV164" s="512"/>
      <c r="AW164" s="512">
        <v>3300</v>
      </c>
      <c r="AX164" s="512">
        <v>2000</v>
      </c>
      <c r="AY164" s="512"/>
      <c r="AZ164" s="512"/>
      <c r="BA164" s="512"/>
      <c r="BB164" s="512"/>
      <c r="BC164" s="512">
        <v>2000</v>
      </c>
      <c r="BD164" s="512"/>
      <c r="BE164" s="528" t="s">
        <v>10</v>
      </c>
      <c r="BF164" s="512">
        <v>10172</v>
      </c>
      <c r="BG164" s="512">
        <v>10172</v>
      </c>
      <c r="BH164" s="512"/>
      <c r="BI164" s="512"/>
      <c r="BJ164" s="512">
        <v>7038</v>
      </c>
      <c r="BK164" s="512">
        <v>5500</v>
      </c>
      <c r="BL164" s="512">
        <v>1538</v>
      </c>
      <c r="BM164" s="512">
        <v>1.41773399014778</v>
      </c>
      <c r="BN164" s="528">
        <v>10</v>
      </c>
      <c r="BO164" s="512">
        <v>2200</v>
      </c>
      <c r="BP164" s="512">
        <v>2200</v>
      </c>
      <c r="BQ164" s="512"/>
      <c r="BR164" s="512"/>
      <c r="BS164" s="512"/>
      <c r="BT164" s="558"/>
      <c r="BU164" s="520" t="s">
        <v>1284</v>
      </c>
      <c r="BW164" s="415" t="str">
        <f>VLOOKUP(P164,'[1]2021年自治区专项债券项目财政部、发改委审核通过明细表'!$F:$F,1,FALSE)</f>
        <v>P20652923-0044</v>
      </c>
      <c r="BX164" s="415" t="str">
        <f>VLOOKUP(E164,'[1]2021年自治区专项债券项目财政部、发改委审核通过明细表'!$E:$E,1,FALSE)</f>
        <v>库车市东城水厂供水能力提升扩建项目</v>
      </c>
    </row>
    <row r="165" s="416" customFormat="1" ht="39.95" customHeight="1" spans="1:76">
      <c r="A165" s="458">
        <v>4</v>
      </c>
      <c r="B165" s="458" t="s">
        <v>1262</v>
      </c>
      <c r="C165" s="456" t="s">
        <v>1270</v>
      </c>
      <c r="D165" s="456">
        <v>652902</v>
      </c>
      <c r="E165" s="478" t="s">
        <v>1285</v>
      </c>
      <c r="F165" s="477" t="s">
        <v>1286</v>
      </c>
      <c r="G165" s="478" t="s">
        <v>1287</v>
      </c>
      <c r="H165" s="467" t="s">
        <v>45</v>
      </c>
      <c r="I165" s="456" t="s">
        <v>209</v>
      </c>
      <c r="J165" s="664">
        <v>2020</v>
      </c>
      <c r="K165" s="664">
        <v>2</v>
      </c>
      <c r="L165" s="488">
        <v>44044</v>
      </c>
      <c r="M165" s="488">
        <v>44531</v>
      </c>
      <c r="N165" s="478" t="s">
        <v>1287</v>
      </c>
      <c r="O165" s="478" t="s">
        <v>48</v>
      </c>
      <c r="P165" s="456" t="s">
        <v>1288</v>
      </c>
      <c r="Q165" s="456" t="s">
        <v>1289</v>
      </c>
      <c r="R165" s="512">
        <v>10000</v>
      </c>
      <c r="S165" s="456" t="s">
        <v>213</v>
      </c>
      <c r="T165" s="456" t="s">
        <v>213</v>
      </c>
      <c r="U165" s="456" t="s">
        <v>213</v>
      </c>
      <c r="V165" s="456" t="s">
        <v>213</v>
      </c>
      <c r="W165" s="456" t="s">
        <v>213</v>
      </c>
      <c r="X165" s="456" t="s">
        <v>213</v>
      </c>
      <c r="Y165" s="456" t="s">
        <v>213</v>
      </c>
      <c r="Z165" s="456" t="s">
        <v>213</v>
      </c>
      <c r="AA165" s="456" t="s">
        <v>213</v>
      </c>
      <c r="AB165" s="512"/>
      <c r="AC165" s="512"/>
      <c r="AD165" s="457" t="s">
        <v>213</v>
      </c>
      <c r="AE165" s="456" t="s">
        <v>213</v>
      </c>
      <c r="AF165" s="456" t="s">
        <v>1290</v>
      </c>
      <c r="AG165" s="456" t="s">
        <v>548</v>
      </c>
      <c r="AH165" s="456" t="s">
        <v>214</v>
      </c>
      <c r="AI165" s="456" t="s">
        <v>214</v>
      </c>
      <c r="AJ165" s="456" t="s">
        <v>260</v>
      </c>
      <c r="AK165" s="512">
        <v>10000</v>
      </c>
      <c r="AL165" s="512">
        <v>3000</v>
      </c>
      <c r="AM165" s="512">
        <v>7000</v>
      </c>
      <c r="AN165" s="512"/>
      <c r="AO165" s="512"/>
      <c r="AP165" s="512"/>
      <c r="AQ165" s="512">
        <v>4000</v>
      </c>
      <c r="AR165" s="512"/>
      <c r="AS165" s="512">
        <v>4000</v>
      </c>
      <c r="AT165" s="512"/>
      <c r="AU165" s="512"/>
      <c r="AV165" s="512"/>
      <c r="AW165" s="512">
        <v>6000</v>
      </c>
      <c r="AX165" s="512">
        <v>3000</v>
      </c>
      <c r="AY165" s="512"/>
      <c r="AZ165" s="512"/>
      <c r="BA165" s="512"/>
      <c r="BB165" s="512"/>
      <c r="BC165" s="512">
        <v>3000</v>
      </c>
      <c r="BD165" s="512"/>
      <c r="BE165" s="528" t="s">
        <v>10</v>
      </c>
      <c r="BF165" s="512">
        <v>35702</v>
      </c>
      <c r="BG165" s="512">
        <v>35702</v>
      </c>
      <c r="BH165" s="512"/>
      <c r="BI165" s="512"/>
      <c r="BJ165" s="512">
        <v>30838</v>
      </c>
      <c r="BK165" s="512">
        <v>10000</v>
      </c>
      <c r="BL165" s="512">
        <v>20838</v>
      </c>
      <c r="BM165" s="512">
        <v>1.46443349753695</v>
      </c>
      <c r="BN165" s="528">
        <v>10</v>
      </c>
      <c r="BO165" s="512">
        <v>4000</v>
      </c>
      <c r="BP165" s="512">
        <v>4000</v>
      </c>
      <c r="BQ165" s="512"/>
      <c r="BR165" s="512"/>
      <c r="BS165" s="512"/>
      <c r="BT165" s="558"/>
      <c r="BU165" s="520" t="s">
        <v>1291</v>
      </c>
      <c r="BW165" s="415" t="str">
        <f>VLOOKUP(P165,'[1]2021年自治区专项债券项目财政部、发改委审核通过明细表'!$F:$F,1,FALSE)</f>
        <v>P20652923-0086</v>
      </c>
      <c r="BX165" s="415" t="str">
        <f>VLOOKUP(E165,'[1]2021年自治区专项债券项目财政部、发改委审核通过明细表'!$E:$E,1,FALSE)</f>
        <v>库车供销冷链物流储运基地项目</v>
      </c>
    </row>
    <row r="166" s="416" customFormat="1" ht="39.95" customHeight="1" spans="1:76">
      <c r="A166" s="458">
        <v>5</v>
      </c>
      <c r="B166" s="458" t="s">
        <v>1262</v>
      </c>
      <c r="C166" s="456" t="s">
        <v>1270</v>
      </c>
      <c r="D166" s="456">
        <v>652902</v>
      </c>
      <c r="E166" s="478" t="s">
        <v>1292</v>
      </c>
      <c r="F166" s="477" t="s">
        <v>1293</v>
      </c>
      <c r="G166" s="478" t="s">
        <v>1294</v>
      </c>
      <c r="H166" s="467" t="s">
        <v>59</v>
      </c>
      <c r="I166" s="456" t="s">
        <v>209</v>
      </c>
      <c r="J166" s="664">
        <v>2019</v>
      </c>
      <c r="K166" s="664">
        <v>2</v>
      </c>
      <c r="L166" s="488">
        <v>43862</v>
      </c>
      <c r="M166" s="488">
        <v>44531</v>
      </c>
      <c r="N166" s="478" t="s">
        <v>1294</v>
      </c>
      <c r="O166" s="478" t="s">
        <v>84</v>
      </c>
      <c r="P166" s="456" t="s">
        <v>1295</v>
      </c>
      <c r="Q166" s="456" t="s">
        <v>1296</v>
      </c>
      <c r="R166" s="512">
        <v>4840</v>
      </c>
      <c r="S166" s="456" t="s">
        <v>213</v>
      </c>
      <c r="T166" s="456" t="s">
        <v>213</v>
      </c>
      <c r="U166" s="456" t="s">
        <v>213</v>
      </c>
      <c r="V166" s="456" t="s">
        <v>213</v>
      </c>
      <c r="W166" s="456" t="s">
        <v>213</v>
      </c>
      <c r="X166" s="456" t="s">
        <v>213</v>
      </c>
      <c r="Y166" s="456" t="s">
        <v>213</v>
      </c>
      <c r="Z166" s="456" t="s">
        <v>213</v>
      </c>
      <c r="AA166" s="456" t="s">
        <v>213</v>
      </c>
      <c r="AB166" s="512"/>
      <c r="AC166" s="512"/>
      <c r="AD166" s="457" t="s">
        <v>213</v>
      </c>
      <c r="AE166" s="456" t="s">
        <v>213</v>
      </c>
      <c r="AF166" s="456" t="s">
        <v>1297</v>
      </c>
      <c r="AG166" s="456" t="s">
        <v>548</v>
      </c>
      <c r="AH166" s="456" t="s">
        <v>214</v>
      </c>
      <c r="AI166" s="456" t="s">
        <v>214</v>
      </c>
      <c r="AJ166" s="456" t="s">
        <v>260</v>
      </c>
      <c r="AK166" s="512">
        <v>4840</v>
      </c>
      <c r="AL166" s="512">
        <v>1840</v>
      </c>
      <c r="AM166" s="512">
        <v>3000</v>
      </c>
      <c r="AN166" s="512"/>
      <c r="AO166" s="512"/>
      <c r="AP166" s="512"/>
      <c r="AQ166" s="512">
        <v>1680</v>
      </c>
      <c r="AR166" s="512">
        <v>1680</v>
      </c>
      <c r="AS166" s="512"/>
      <c r="AT166" s="512"/>
      <c r="AU166" s="512"/>
      <c r="AV166" s="512"/>
      <c r="AW166" s="512">
        <v>3160</v>
      </c>
      <c r="AX166" s="512">
        <v>3000</v>
      </c>
      <c r="AY166" s="512"/>
      <c r="AZ166" s="512"/>
      <c r="BA166" s="512"/>
      <c r="BB166" s="512"/>
      <c r="BC166" s="512">
        <v>2000</v>
      </c>
      <c r="BD166" s="512"/>
      <c r="BE166" s="528" t="s">
        <v>10</v>
      </c>
      <c r="BF166" s="512">
        <v>10985</v>
      </c>
      <c r="BG166" s="512">
        <v>10985</v>
      </c>
      <c r="BH166" s="512"/>
      <c r="BI166" s="512"/>
      <c r="BJ166" s="512">
        <v>9866</v>
      </c>
      <c r="BK166" s="512">
        <v>4840</v>
      </c>
      <c r="BL166" s="512">
        <v>5026</v>
      </c>
      <c r="BM166" s="512">
        <v>1.36988505747126</v>
      </c>
      <c r="BN166" s="528">
        <v>10</v>
      </c>
      <c r="BO166" s="512">
        <v>1680</v>
      </c>
      <c r="BP166" s="512">
        <v>1680</v>
      </c>
      <c r="BQ166" s="512"/>
      <c r="BR166" s="512"/>
      <c r="BS166" s="512"/>
      <c r="BT166" s="558"/>
      <c r="BU166" s="520"/>
      <c r="BW166" s="415" t="str">
        <f>VLOOKUP(P166,'[1]2021年自治区专项债券项目财政部、发改委审核通过明细表'!$F:$F,1,FALSE)</f>
        <v>P19652923-0146</v>
      </c>
      <c r="BX166" s="415" t="str">
        <f>VLOOKUP(E166,'[1]2021年自治区专项债券项目财政部、发改委审核通过明细表'!$E:$E,1,FALSE)</f>
        <v>库车县2019年经济技术开发区农民工公寓（公共租赁住房）建设项目</v>
      </c>
    </row>
    <row r="167" s="416" customFormat="1" ht="39.95" customHeight="1" spans="1:76">
      <c r="A167" s="458">
        <v>6</v>
      </c>
      <c r="B167" s="458" t="s">
        <v>1262</v>
      </c>
      <c r="C167" s="456" t="s">
        <v>1270</v>
      </c>
      <c r="D167" s="456">
        <v>652902</v>
      </c>
      <c r="E167" s="478" t="s">
        <v>1298</v>
      </c>
      <c r="F167" s="477" t="s">
        <v>1299</v>
      </c>
      <c r="G167" s="478" t="s">
        <v>1280</v>
      </c>
      <c r="H167" s="467" t="s">
        <v>57</v>
      </c>
      <c r="I167" s="456" t="s">
        <v>241</v>
      </c>
      <c r="J167" s="664">
        <v>2020</v>
      </c>
      <c r="K167" s="664">
        <v>2</v>
      </c>
      <c r="L167" s="488">
        <v>44285</v>
      </c>
      <c r="M167" s="488">
        <v>44926</v>
      </c>
      <c r="N167" s="478" t="s">
        <v>1280</v>
      </c>
      <c r="O167" s="478" t="s">
        <v>87</v>
      </c>
      <c r="P167" s="456" t="s">
        <v>1300</v>
      </c>
      <c r="Q167" s="456" t="s">
        <v>1301</v>
      </c>
      <c r="R167" s="512">
        <v>2200</v>
      </c>
      <c r="S167" s="456" t="s">
        <v>213</v>
      </c>
      <c r="T167" s="456" t="s">
        <v>213</v>
      </c>
      <c r="U167" s="456" t="s">
        <v>213</v>
      </c>
      <c r="V167" s="456" t="s">
        <v>214</v>
      </c>
      <c r="W167" s="456" t="s">
        <v>213</v>
      </c>
      <c r="X167" s="456" t="s">
        <v>213</v>
      </c>
      <c r="Y167" s="456" t="s">
        <v>213</v>
      </c>
      <c r="Z167" s="456" t="s">
        <v>213</v>
      </c>
      <c r="AA167" s="456" t="s">
        <v>214</v>
      </c>
      <c r="AB167" s="512"/>
      <c r="AC167" s="512"/>
      <c r="AD167" s="457" t="s">
        <v>213</v>
      </c>
      <c r="AE167" s="456" t="s">
        <v>213</v>
      </c>
      <c r="AF167" s="456" t="s">
        <v>1302</v>
      </c>
      <c r="AG167" s="456" t="s">
        <v>548</v>
      </c>
      <c r="AH167" s="456" t="s">
        <v>214</v>
      </c>
      <c r="AI167" s="456" t="s">
        <v>214</v>
      </c>
      <c r="AJ167" s="456" t="s">
        <v>236</v>
      </c>
      <c r="AK167" s="512">
        <v>2200</v>
      </c>
      <c r="AL167" s="512">
        <v>1200</v>
      </c>
      <c r="AM167" s="512">
        <v>1000</v>
      </c>
      <c r="AN167" s="512"/>
      <c r="AO167" s="512"/>
      <c r="AP167" s="512"/>
      <c r="AQ167" s="512">
        <v>0</v>
      </c>
      <c r="AR167" s="512"/>
      <c r="AS167" s="512"/>
      <c r="AT167" s="512"/>
      <c r="AU167" s="512"/>
      <c r="AV167" s="512"/>
      <c r="AW167" s="512">
        <v>1500</v>
      </c>
      <c r="AX167" s="512">
        <v>1000</v>
      </c>
      <c r="AY167" s="512">
        <v>700</v>
      </c>
      <c r="AZ167" s="512"/>
      <c r="BA167" s="512"/>
      <c r="BB167" s="512"/>
      <c r="BC167" s="512">
        <v>1000</v>
      </c>
      <c r="BD167" s="512"/>
      <c r="BE167" s="528" t="s">
        <v>10</v>
      </c>
      <c r="BF167" s="512">
        <v>3240</v>
      </c>
      <c r="BG167" s="512">
        <v>3240</v>
      </c>
      <c r="BH167" s="512"/>
      <c r="BI167" s="512"/>
      <c r="BJ167" s="512">
        <v>3340</v>
      </c>
      <c r="BK167" s="512">
        <v>2200</v>
      </c>
      <c r="BL167" s="512">
        <v>1140</v>
      </c>
      <c r="BM167" s="512">
        <v>1.44827586206897</v>
      </c>
      <c r="BN167" s="528">
        <v>10</v>
      </c>
      <c r="BO167" s="512"/>
      <c r="BP167" s="512"/>
      <c r="BQ167" s="512"/>
      <c r="BR167" s="512"/>
      <c r="BS167" s="512"/>
      <c r="BT167" s="558"/>
      <c r="BU167" s="520"/>
      <c r="BW167" s="415" t="str">
        <f>VLOOKUP(P167,'[1]2021年自治区专项债券项目财政部、发改委审核通过明细表'!$F:$F,1,FALSE)</f>
        <v>P20652923-0079</v>
      </c>
      <c r="BX167" s="415" t="str">
        <f>VLOOKUP(E167,'[1]2021年自治区专项债券项目财政部、发改委审核通过明细表'!$E:$E,1,FALSE)</f>
        <v>库车老旧小区供热管网及配套基础设施改造项目（一期）</v>
      </c>
    </row>
    <row r="168" s="416" customFormat="1" ht="39.95" customHeight="1" spans="1:76">
      <c r="A168" s="458">
        <v>7</v>
      </c>
      <c r="B168" s="458" t="s">
        <v>1262</v>
      </c>
      <c r="C168" s="456" t="s">
        <v>1303</v>
      </c>
      <c r="D168" s="456">
        <v>652926</v>
      </c>
      <c r="E168" s="478" t="s">
        <v>1304</v>
      </c>
      <c r="F168" s="477" t="s">
        <v>1305</v>
      </c>
      <c r="G168" s="478" t="s">
        <v>1306</v>
      </c>
      <c r="H168" s="467" t="s">
        <v>55</v>
      </c>
      <c r="I168" s="456" t="s">
        <v>241</v>
      </c>
      <c r="J168" s="664">
        <v>2020</v>
      </c>
      <c r="K168" s="664">
        <v>2</v>
      </c>
      <c r="L168" s="488">
        <v>44256</v>
      </c>
      <c r="M168" s="488">
        <v>44805</v>
      </c>
      <c r="N168" s="478" t="s">
        <v>1306</v>
      </c>
      <c r="O168" s="478" t="s">
        <v>48</v>
      </c>
      <c r="P168" s="456" t="s">
        <v>1307</v>
      </c>
      <c r="Q168" s="456" t="s">
        <v>1308</v>
      </c>
      <c r="R168" s="512">
        <v>4000</v>
      </c>
      <c r="S168" s="456" t="s">
        <v>213</v>
      </c>
      <c r="T168" s="456" t="s">
        <v>213</v>
      </c>
      <c r="U168" s="456" t="s">
        <v>213</v>
      </c>
      <c r="V168" s="456" t="s">
        <v>214</v>
      </c>
      <c r="W168" s="456" t="s">
        <v>213</v>
      </c>
      <c r="X168" s="456" t="s">
        <v>213</v>
      </c>
      <c r="Y168" s="456" t="s">
        <v>213</v>
      </c>
      <c r="Z168" s="456" t="s">
        <v>213</v>
      </c>
      <c r="AA168" s="456" t="s">
        <v>214</v>
      </c>
      <c r="AB168" s="512"/>
      <c r="AC168" s="512"/>
      <c r="AD168" s="457" t="s">
        <v>213</v>
      </c>
      <c r="AE168" s="456" t="s">
        <v>213</v>
      </c>
      <c r="AF168" s="456" t="s">
        <v>1309</v>
      </c>
      <c r="AG168" s="456" t="s">
        <v>548</v>
      </c>
      <c r="AH168" s="456" t="s">
        <v>214</v>
      </c>
      <c r="AI168" s="456" t="s">
        <v>214</v>
      </c>
      <c r="AJ168" s="456" t="s">
        <v>260</v>
      </c>
      <c r="AK168" s="512">
        <v>4000</v>
      </c>
      <c r="AL168" s="512">
        <v>1000</v>
      </c>
      <c r="AM168" s="512">
        <v>3000</v>
      </c>
      <c r="AN168" s="512"/>
      <c r="AO168" s="512"/>
      <c r="AP168" s="512"/>
      <c r="AQ168" s="512">
        <v>0</v>
      </c>
      <c r="AR168" s="512"/>
      <c r="AS168" s="512"/>
      <c r="AT168" s="512"/>
      <c r="AU168" s="512"/>
      <c r="AV168" s="512"/>
      <c r="AW168" s="512">
        <v>3500</v>
      </c>
      <c r="AX168" s="512">
        <v>3000</v>
      </c>
      <c r="AY168" s="512">
        <v>500</v>
      </c>
      <c r="AZ168" s="512"/>
      <c r="BA168" s="512"/>
      <c r="BB168" s="512"/>
      <c r="BC168" s="512">
        <v>3000</v>
      </c>
      <c r="BD168" s="512"/>
      <c r="BE168" s="528" t="s">
        <v>10</v>
      </c>
      <c r="BF168" s="512">
        <v>10824</v>
      </c>
      <c r="BG168" s="512">
        <v>10824</v>
      </c>
      <c r="BH168" s="512"/>
      <c r="BI168" s="512"/>
      <c r="BJ168" s="512">
        <v>9100.32</v>
      </c>
      <c r="BK168" s="512">
        <v>4000</v>
      </c>
      <c r="BL168" s="512">
        <v>5100.32</v>
      </c>
      <c r="BM168" s="512">
        <v>1.31578850574713</v>
      </c>
      <c r="BN168" s="528">
        <v>10</v>
      </c>
      <c r="BO168" s="512"/>
      <c r="BP168" s="512"/>
      <c r="BQ168" s="512"/>
      <c r="BR168" s="512"/>
      <c r="BS168" s="512"/>
      <c r="BT168" s="558"/>
      <c r="BU168" s="520"/>
      <c r="BW168" s="415" t="str">
        <f>VLOOKUP(P168,'[1]2021年自治区专项债券项目财政部、发改委审核通过明细表'!$F:$F,1,FALSE)</f>
        <v>P20652926-0043</v>
      </c>
      <c r="BX168" s="415" t="str">
        <f>VLOOKUP(E168,'[1]2021年自治区专项债券项目财政部、发改委审核通过明细表'!$E:$E,1,FALSE)</f>
        <v>拜城产业园区西区供热工程建设项目</v>
      </c>
    </row>
    <row r="169" s="416" customFormat="1" ht="39.95" customHeight="1" spans="1:76">
      <c r="A169" s="458">
        <v>8</v>
      </c>
      <c r="B169" s="458" t="s">
        <v>1262</v>
      </c>
      <c r="C169" s="456" t="s">
        <v>1303</v>
      </c>
      <c r="D169" s="456">
        <v>652926</v>
      </c>
      <c r="E169" s="478" t="s">
        <v>1310</v>
      </c>
      <c r="F169" s="477" t="s">
        <v>1311</v>
      </c>
      <c r="G169" s="478" t="s">
        <v>1312</v>
      </c>
      <c r="H169" s="467" t="s">
        <v>33</v>
      </c>
      <c r="I169" s="456" t="s">
        <v>209</v>
      </c>
      <c r="J169" s="664">
        <v>2020</v>
      </c>
      <c r="K169" s="664">
        <v>2</v>
      </c>
      <c r="L169" s="488">
        <v>43922</v>
      </c>
      <c r="M169" s="488">
        <v>44501</v>
      </c>
      <c r="N169" s="478" t="s">
        <v>1312</v>
      </c>
      <c r="O169" s="478" t="s">
        <v>82</v>
      </c>
      <c r="P169" s="456" t="s">
        <v>1313</v>
      </c>
      <c r="Q169" s="456" t="s">
        <v>1314</v>
      </c>
      <c r="R169" s="512">
        <v>16060</v>
      </c>
      <c r="S169" s="456" t="s">
        <v>213</v>
      </c>
      <c r="T169" s="456" t="s">
        <v>213</v>
      </c>
      <c r="U169" s="456" t="s">
        <v>213</v>
      </c>
      <c r="V169" s="456" t="s">
        <v>213</v>
      </c>
      <c r="W169" s="456" t="s">
        <v>213</v>
      </c>
      <c r="X169" s="456" t="s">
        <v>213</v>
      </c>
      <c r="Y169" s="456" t="s">
        <v>213</v>
      </c>
      <c r="Z169" s="456" t="s">
        <v>213</v>
      </c>
      <c r="AA169" s="456" t="s">
        <v>213</v>
      </c>
      <c r="AB169" s="512"/>
      <c r="AC169" s="512"/>
      <c r="AD169" s="457" t="s">
        <v>213</v>
      </c>
      <c r="AE169" s="456" t="s">
        <v>213</v>
      </c>
      <c r="AF169" s="456" t="s">
        <v>1315</v>
      </c>
      <c r="AG169" s="456" t="s">
        <v>548</v>
      </c>
      <c r="AH169" s="456" t="s">
        <v>214</v>
      </c>
      <c r="AI169" s="456" t="s">
        <v>214</v>
      </c>
      <c r="AJ169" s="456" t="s">
        <v>260</v>
      </c>
      <c r="AK169" s="512">
        <v>16060</v>
      </c>
      <c r="AL169" s="512">
        <v>6560</v>
      </c>
      <c r="AM169" s="512">
        <v>9500</v>
      </c>
      <c r="AN169" s="512"/>
      <c r="AO169" s="512"/>
      <c r="AP169" s="512"/>
      <c r="AQ169" s="512">
        <v>12560</v>
      </c>
      <c r="AR169" s="512">
        <v>6060</v>
      </c>
      <c r="AS169" s="512">
        <v>6500</v>
      </c>
      <c r="AT169" s="512"/>
      <c r="AU169" s="512"/>
      <c r="AV169" s="512"/>
      <c r="AW169" s="512">
        <v>3500</v>
      </c>
      <c r="AX169" s="512">
        <v>3000</v>
      </c>
      <c r="AY169" s="512"/>
      <c r="AZ169" s="512"/>
      <c r="BA169" s="512"/>
      <c r="BB169" s="512"/>
      <c r="BC169" s="512">
        <v>3000</v>
      </c>
      <c r="BD169" s="512"/>
      <c r="BE169" s="528" t="s">
        <v>10</v>
      </c>
      <c r="BF169" s="512">
        <v>45108</v>
      </c>
      <c r="BG169" s="512">
        <v>45108</v>
      </c>
      <c r="BH169" s="512"/>
      <c r="BI169" s="512"/>
      <c r="BJ169" s="512">
        <v>40286.49</v>
      </c>
      <c r="BK169" s="512">
        <v>16060</v>
      </c>
      <c r="BL169" s="512">
        <v>24226.49</v>
      </c>
      <c r="BM169" s="512">
        <v>1.51589909255898</v>
      </c>
      <c r="BN169" s="528">
        <v>10</v>
      </c>
      <c r="BO169" s="512">
        <v>12560</v>
      </c>
      <c r="BP169" s="512">
        <v>12560</v>
      </c>
      <c r="BQ169" s="512"/>
      <c r="BR169" s="512"/>
      <c r="BS169" s="512"/>
      <c r="BT169" s="558"/>
      <c r="BU169" s="520" t="s">
        <v>1316</v>
      </c>
      <c r="BW169" s="415" t="str">
        <f>VLOOKUP(P169,'[1]2021年自治区专项债券项目财政部、发改委审核通过明细表'!$F:$F,1,FALSE)</f>
        <v>P20652926-0033</v>
      </c>
      <c r="BX169" s="415" t="str">
        <f>VLOOKUP(E169,'[1]2021年自治区专项债券项目财政部、发改委审核通过明细表'!$E:$E,1,FALSE)</f>
        <v>拜城县医共体总医院建设项目</v>
      </c>
    </row>
    <row r="170" s="416" customFormat="1" ht="39.95" customHeight="1" spans="1:76">
      <c r="A170" s="458">
        <v>9</v>
      </c>
      <c r="B170" s="458" t="s">
        <v>1262</v>
      </c>
      <c r="C170" s="456" t="s">
        <v>1303</v>
      </c>
      <c r="D170" s="456">
        <v>652926</v>
      </c>
      <c r="E170" s="478" t="s">
        <v>1317</v>
      </c>
      <c r="F170" s="477" t="s">
        <v>1318</v>
      </c>
      <c r="G170" s="478" t="s">
        <v>1312</v>
      </c>
      <c r="H170" s="467" t="s">
        <v>33</v>
      </c>
      <c r="I170" s="456" t="s">
        <v>241</v>
      </c>
      <c r="J170" s="664">
        <v>2021</v>
      </c>
      <c r="K170" s="664">
        <v>1</v>
      </c>
      <c r="L170" s="488">
        <v>44326</v>
      </c>
      <c r="M170" s="488">
        <v>44520</v>
      </c>
      <c r="N170" s="478" t="s">
        <v>1312</v>
      </c>
      <c r="O170" s="478" t="s">
        <v>82</v>
      </c>
      <c r="P170" s="456" t="s">
        <v>1319</v>
      </c>
      <c r="Q170" s="456" t="s">
        <v>1320</v>
      </c>
      <c r="R170" s="512">
        <v>3000</v>
      </c>
      <c r="S170" s="456" t="s">
        <v>213</v>
      </c>
      <c r="T170" s="456" t="s">
        <v>213</v>
      </c>
      <c r="U170" s="456" t="s">
        <v>213</v>
      </c>
      <c r="V170" s="456" t="s">
        <v>214</v>
      </c>
      <c r="W170" s="456" t="s">
        <v>213</v>
      </c>
      <c r="X170" s="456" t="s">
        <v>213</v>
      </c>
      <c r="Y170" s="456" t="s">
        <v>213</v>
      </c>
      <c r="Z170" s="456" t="s">
        <v>213</v>
      </c>
      <c r="AA170" s="456" t="s">
        <v>214</v>
      </c>
      <c r="AB170" s="512"/>
      <c r="AC170" s="512"/>
      <c r="AD170" s="457" t="s">
        <v>213</v>
      </c>
      <c r="AE170" s="456" t="s">
        <v>213</v>
      </c>
      <c r="AF170" s="456" t="s">
        <v>1321</v>
      </c>
      <c r="AG170" s="456" t="s">
        <v>548</v>
      </c>
      <c r="AH170" s="456" t="s">
        <v>214</v>
      </c>
      <c r="AI170" s="456" t="s">
        <v>214</v>
      </c>
      <c r="AJ170" s="456" t="s">
        <v>216</v>
      </c>
      <c r="AK170" s="512">
        <v>3000</v>
      </c>
      <c r="AL170" s="512">
        <v>1000</v>
      </c>
      <c r="AM170" s="512">
        <v>2000</v>
      </c>
      <c r="AN170" s="512"/>
      <c r="AO170" s="512"/>
      <c r="AP170" s="512"/>
      <c r="AQ170" s="512">
        <v>0</v>
      </c>
      <c r="AR170" s="512"/>
      <c r="AS170" s="512"/>
      <c r="AT170" s="512"/>
      <c r="AU170" s="512"/>
      <c r="AV170" s="512"/>
      <c r="AW170" s="512">
        <v>3000</v>
      </c>
      <c r="AX170" s="512">
        <v>2000</v>
      </c>
      <c r="AY170" s="512"/>
      <c r="AZ170" s="512"/>
      <c r="BA170" s="512"/>
      <c r="BB170" s="512"/>
      <c r="BC170" s="512">
        <v>2000</v>
      </c>
      <c r="BD170" s="512"/>
      <c r="BE170" s="528" t="s">
        <v>10</v>
      </c>
      <c r="BF170" s="512">
        <v>7134.75</v>
      </c>
      <c r="BG170" s="512">
        <v>7134.75</v>
      </c>
      <c r="BH170" s="512"/>
      <c r="BI170" s="512"/>
      <c r="BJ170" s="512">
        <v>6240</v>
      </c>
      <c r="BK170" s="512">
        <v>3000</v>
      </c>
      <c r="BL170" s="512">
        <v>3240</v>
      </c>
      <c r="BM170" s="512">
        <v>1.34301724137931</v>
      </c>
      <c r="BN170" s="528">
        <v>10</v>
      </c>
      <c r="BO170" s="512"/>
      <c r="BP170" s="512"/>
      <c r="BQ170" s="512"/>
      <c r="BR170" s="512"/>
      <c r="BS170" s="512"/>
      <c r="BT170" s="558"/>
      <c r="BU170" s="520"/>
      <c r="BW170" s="415" t="str">
        <f>VLOOKUP(P170,'[1]2021年自治区专项债券项目财政部、发改委审核通过明细表'!$F:$F,1,FALSE)</f>
        <v>P21652926-0001</v>
      </c>
      <c r="BX170" s="415" t="str">
        <f>VLOOKUP(E170,'[1]2021年自治区专项债券项目财政部、发改委审核通过明细表'!$E:$E,1,FALSE)</f>
        <v>拜城县中医医院医疗设备采购项目</v>
      </c>
    </row>
    <row r="171" s="416" customFormat="1" ht="39.95" customHeight="1" spans="1:76">
      <c r="A171" s="458">
        <v>10</v>
      </c>
      <c r="B171" s="458" t="s">
        <v>1262</v>
      </c>
      <c r="C171" s="456" t="s">
        <v>1322</v>
      </c>
      <c r="D171" s="456">
        <v>652925</v>
      </c>
      <c r="E171" s="478" t="s">
        <v>1323</v>
      </c>
      <c r="F171" s="477" t="s">
        <v>1324</v>
      </c>
      <c r="G171" s="478" t="s">
        <v>1325</v>
      </c>
      <c r="H171" s="467" t="s">
        <v>55</v>
      </c>
      <c r="I171" s="456" t="s">
        <v>241</v>
      </c>
      <c r="J171" s="664">
        <v>2021</v>
      </c>
      <c r="K171" s="664">
        <v>2</v>
      </c>
      <c r="L171" s="488">
        <v>44256</v>
      </c>
      <c r="M171" s="488">
        <v>44926</v>
      </c>
      <c r="N171" s="478" t="s">
        <v>1326</v>
      </c>
      <c r="O171" s="478" t="s">
        <v>48</v>
      </c>
      <c r="P171" s="456" t="s">
        <v>1327</v>
      </c>
      <c r="Q171" s="456" t="s">
        <v>1328</v>
      </c>
      <c r="R171" s="512">
        <v>60000</v>
      </c>
      <c r="S171" s="456" t="s">
        <v>213</v>
      </c>
      <c r="T171" s="456" t="s">
        <v>213</v>
      </c>
      <c r="U171" s="456" t="s">
        <v>213</v>
      </c>
      <c r="V171" s="456" t="s">
        <v>214</v>
      </c>
      <c r="W171" s="456" t="s">
        <v>213</v>
      </c>
      <c r="X171" s="456" t="s">
        <v>213</v>
      </c>
      <c r="Y171" s="456" t="s">
        <v>213</v>
      </c>
      <c r="Z171" s="456" t="s">
        <v>213</v>
      </c>
      <c r="AA171" s="456" t="s">
        <v>214</v>
      </c>
      <c r="AB171" s="512"/>
      <c r="AC171" s="512"/>
      <c r="AD171" s="457" t="s">
        <v>213</v>
      </c>
      <c r="AE171" s="456" t="s">
        <v>213</v>
      </c>
      <c r="AF171" s="456" t="s">
        <v>1329</v>
      </c>
      <c r="AG171" s="456" t="s">
        <v>548</v>
      </c>
      <c r="AH171" s="456" t="s">
        <v>214</v>
      </c>
      <c r="AI171" s="456" t="s">
        <v>214</v>
      </c>
      <c r="AJ171" s="456" t="s">
        <v>260</v>
      </c>
      <c r="AK171" s="512">
        <v>60000</v>
      </c>
      <c r="AL171" s="512">
        <v>20000</v>
      </c>
      <c r="AM171" s="512">
        <v>40000</v>
      </c>
      <c r="AN171" s="512"/>
      <c r="AO171" s="512"/>
      <c r="AP171" s="512"/>
      <c r="AQ171" s="512">
        <v>0</v>
      </c>
      <c r="AR171" s="512"/>
      <c r="AS171" s="512"/>
      <c r="AT171" s="512"/>
      <c r="AU171" s="512"/>
      <c r="AV171" s="512"/>
      <c r="AW171" s="512">
        <v>40000</v>
      </c>
      <c r="AX171" s="512">
        <v>40000</v>
      </c>
      <c r="AY171" s="512">
        <v>20000</v>
      </c>
      <c r="AZ171" s="512"/>
      <c r="BA171" s="512"/>
      <c r="BB171" s="512"/>
      <c r="BC171" s="512">
        <v>10000</v>
      </c>
      <c r="BD171" s="512"/>
      <c r="BE171" s="528" t="s">
        <v>13</v>
      </c>
      <c r="BF171" s="512">
        <v>91200</v>
      </c>
      <c r="BG171" s="512">
        <v>91200</v>
      </c>
      <c r="BH171" s="512"/>
      <c r="BI171" s="512"/>
      <c r="BJ171" s="512">
        <v>68877.11</v>
      </c>
      <c r="BK171" s="512">
        <v>60000</v>
      </c>
      <c r="BL171" s="512">
        <v>8877.11</v>
      </c>
      <c r="BM171" s="512">
        <v>1.22869985074627</v>
      </c>
      <c r="BN171" s="528">
        <v>15</v>
      </c>
      <c r="BO171" s="512"/>
      <c r="BP171" s="512"/>
      <c r="BQ171" s="512"/>
      <c r="BR171" s="512"/>
      <c r="BS171" s="512"/>
      <c r="BT171" s="558"/>
      <c r="BU171" s="520"/>
      <c r="BW171" s="415" t="str">
        <f>VLOOKUP(P171,'[1]2021年自治区专项债券项目财政部、发改委审核通过明细表'!$F:$F,1,FALSE)</f>
        <v>P21652925-0007</v>
      </c>
      <c r="BX171" s="415" t="str">
        <f>VLOOKUP(E171,'[1]2021年自治区专项债券项目财政部、发改委审核通过明细表'!$E:$E,1,FALSE)</f>
        <v>新和县工业园区标准化厂房建设项目</v>
      </c>
    </row>
    <row r="172" s="416" customFormat="1" ht="39.95" customHeight="1" spans="1:76">
      <c r="A172" s="458">
        <v>11</v>
      </c>
      <c r="B172" s="458" t="s">
        <v>1262</v>
      </c>
      <c r="C172" s="456" t="s">
        <v>1322</v>
      </c>
      <c r="D172" s="456">
        <v>652925</v>
      </c>
      <c r="E172" s="478" t="s">
        <v>1330</v>
      </c>
      <c r="F172" s="477" t="s">
        <v>1331</v>
      </c>
      <c r="G172" s="478" t="s">
        <v>1332</v>
      </c>
      <c r="H172" s="467" t="s">
        <v>41</v>
      </c>
      <c r="I172" s="456" t="s">
        <v>241</v>
      </c>
      <c r="J172" s="664">
        <v>2021</v>
      </c>
      <c r="K172" s="664">
        <v>1</v>
      </c>
      <c r="L172" s="488">
        <v>44287</v>
      </c>
      <c r="M172" s="488">
        <v>44531</v>
      </c>
      <c r="N172" s="478" t="s">
        <v>1332</v>
      </c>
      <c r="O172" s="478" t="s">
        <v>69</v>
      </c>
      <c r="P172" s="456" t="s">
        <v>1333</v>
      </c>
      <c r="Q172" s="456" t="s">
        <v>1334</v>
      </c>
      <c r="R172" s="512">
        <v>2500</v>
      </c>
      <c r="S172" s="456" t="s">
        <v>213</v>
      </c>
      <c r="T172" s="456" t="s">
        <v>213</v>
      </c>
      <c r="U172" s="456" t="s">
        <v>213</v>
      </c>
      <c r="V172" s="456" t="s">
        <v>214</v>
      </c>
      <c r="W172" s="456" t="s">
        <v>213</v>
      </c>
      <c r="X172" s="456" t="s">
        <v>213</v>
      </c>
      <c r="Y172" s="456" t="s">
        <v>213</v>
      </c>
      <c r="Z172" s="456" t="s">
        <v>213</v>
      </c>
      <c r="AA172" s="456" t="s">
        <v>214</v>
      </c>
      <c r="AB172" s="512"/>
      <c r="AC172" s="512"/>
      <c r="AD172" s="457" t="s">
        <v>213</v>
      </c>
      <c r="AE172" s="456" t="s">
        <v>213</v>
      </c>
      <c r="AF172" s="456" t="s">
        <v>1335</v>
      </c>
      <c r="AG172" s="456" t="s">
        <v>548</v>
      </c>
      <c r="AH172" s="456" t="s">
        <v>214</v>
      </c>
      <c r="AI172" s="456" t="s">
        <v>214</v>
      </c>
      <c r="AJ172" s="456" t="s">
        <v>236</v>
      </c>
      <c r="AK172" s="512">
        <v>2500</v>
      </c>
      <c r="AL172" s="512">
        <v>500</v>
      </c>
      <c r="AM172" s="512">
        <v>2000</v>
      </c>
      <c r="AN172" s="512"/>
      <c r="AO172" s="512"/>
      <c r="AP172" s="512"/>
      <c r="AQ172" s="512">
        <v>0</v>
      </c>
      <c r="AR172" s="512"/>
      <c r="AS172" s="512"/>
      <c r="AT172" s="512"/>
      <c r="AU172" s="512"/>
      <c r="AV172" s="512"/>
      <c r="AW172" s="512">
        <v>2500</v>
      </c>
      <c r="AX172" s="512">
        <v>2000</v>
      </c>
      <c r="AY172" s="512">
        <v>0</v>
      </c>
      <c r="AZ172" s="512"/>
      <c r="BA172" s="512"/>
      <c r="BB172" s="512"/>
      <c r="BC172" s="512">
        <v>2000</v>
      </c>
      <c r="BD172" s="512"/>
      <c r="BE172" s="528" t="s">
        <v>10</v>
      </c>
      <c r="BF172" s="512">
        <v>5239.34</v>
      </c>
      <c r="BG172" s="512">
        <v>5239.34</v>
      </c>
      <c r="BH172" s="512"/>
      <c r="BI172" s="512"/>
      <c r="BJ172" s="512">
        <v>4212.29</v>
      </c>
      <c r="BK172" s="512">
        <v>2500</v>
      </c>
      <c r="BL172" s="512">
        <v>1712.29</v>
      </c>
      <c r="BM172" s="512">
        <v>1.21622413793103</v>
      </c>
      <c r="BN172" s="528">
        <v>10</v>
      </c>
      <c r="BO172" s="512"/>
      <c r="BP172" s="512"/>
      <c r="BQ172" s="512"/>
      <c r="BR172" s="512"/>
      <c r="BS172" s="512"/>
      <c r="BT172" s="558"/>
      <c r="BU172" s="520"/>
      <c r="BW172" s="415" t="str">
        <f>VLOOKUP(P172,'[1]2021年自治区专项债券项目财政部、发改委审核通过明细表'!$F:$F,1,FALSE)</f>
        <v>P21652925-0011</v>
      </c>
      <c r="BX172" s="415" t="str">
        <f>VLOOKUP(E172,'[1]2021年自治区专项债券项目财政部、发改委审核通过明细表'!$E:$E,1,FALSE)</f>
        <v>阿克苏地区新和县民间手工乐器交易中心建设项目</v>
      </c>
    </row>
    <row r="173" s="416" customFormat="1" ht="39.95" customHeight="1" spans="1:76">
      <c r="A173" s="458">
        <v>12</v>
      </c>
      <c r="B173" s="458" t="s">
        <v>1262</v>
      </c>
      <c r="C173" s="456" t="s">
        <v>1322</v>
      </c>
      <c r="D173" s="456">
        <v>652925</v>
      </c>
      <c r="E173" s="478" t="s">
        <v>1336</v>
      </c>
      <c r="F173" s="477" t="s">
        <v>1337</v>
      </c>
      <c r="G173" s="478" t="s">
        <v>1338</v>
      </c>
      <c r="H173" s="467" t="s">
        <v>37</v>
      </c>
      <c r="I173" s="456" t="s">
        <v>241</v>
      </c>
      <c r="J173" s="664">
        <v>2021</v>
      </c>
      <c r="K173" s="664">
        <v>1</v>
      </c>
      <c r="L173" s="488">
        <v>44348</v>
      </c>
      <c r="M173" s="488">
        <v>44531</v>
      </c>
      <c r="N173" s="478" t="s">
        <v>1338</v>
      </c>
      <c r="O173" s="478" t="s">
        <v>66</v>
      </c>
      <c r="P173" s="456" t="s">
        <v>1339</v>
      </c>
      <c r="Q173" s="456" t="s">
        <v>1340</v>
      </c>
      <c r="R173" s="512">
        <v>5000</v>
      </c>
      <c r="S173" s="456" t="s">
        <v>213</v>
      </c>
      <c r="T173" s="456" t="s">
        <v>213</v>
      </c>
      <c r="U173" s="456" t="s">
        <v>213</v>
      </c>
      <c r="V173" s="456" t="s">
        <v>214</v>
      </c>
      <c r="W173" s="456" t="s">
        <v>213</v>
      </c>
      <c r="X173" s="456" t="s">
        <v>213</v>
      </c>
      <c r="Y173" s="456" t="s">
        <v>213</v>
      </c>
      <c r="Z173" s="456" t="s">
        <v>213</v>
      </c>
      <c r="AA173" s="456" t="s">
        <v>214</v>
      </c>
      <c r="AB173" s="512"/>
      <c r="AC173" s="512"/>
      <c r="AD173" s="457" t="s">
        <v>213</v>
      </c>
      <c r="AE173" s="456" t="s">
        <v>213</v>
      </c>
      <c r="AF173" s="456" t="s">
        <v>1341</v>
      </c>
      <c r="AG173" s="456" t="s">
        <v>548</v>
      </c>
      <c r="AH173" s="456" t="s">
        <v>214</v>
      </c>
      <c r="AI173" s="456" t="s">
        <v>214</v>
      </c>
      <c r="AJ173" s="456" t="s">
        <v>216</v>
      </c>
      <c r="AK173" s="512">
        <v>5000</v>
      </c>
      <c r="AL173" s="512">
        <v>1000</v>
      </c>
      <c r="AM173" s="512">
        <v>4000</v>
      </c>
      <c r="AN173" s="512"/>
      <c r="AO173" s="512"/>
      <c r="AP173" s="512">
        <v>0</v>
      </c>
      <c r="AQ173" s="512">
        <v>0</v>
      </c>
      <c r="AR173" s="512"/>
      <c r="AS173" s="512"/>
      <c r="AT173" s="512"/>
      <c r="AU173" s="512"/>
      <c r="AV173" s="512"/>
      <c r="AW173" s="512">
        <v>5000</v>
      </c>
      <c r="AX173" s="512">
        <v>4000</v>
      </c>
      <c r="AY173" s="512">
        <v>0</v>
      </c>
      <c r="AZ173" s="512"/>
      <c r="BA173" s="512"/>
      <c r="BB173" s="512"/>
      <c r="BC173" s="512">
        <v>4000</v>
      </c>
      <c r="BD173" s="512"/>
      <c r="BE173" s="528" t="s">
        <v>10</v>
      </c>
      <c r="BF173" s="512">
        <v>10008</v>
      </c>
      <c r="BG173" s="512">
        <v>10008</v>
      </c>
      <c r="BH173" s="512"/>
      <c r="BI173" s="512"/>
      <c r="BJ173" s="512">
        <v>7450.16</v>
      </c>
      <c r="BK173" s="512">
        <v>5000</v>
      </c>
      <c r="BL173" s="512">
        <v>2450.16</v>
      </c>
      <c r="BM173" s="512">
        <v>1.30307586206897</v>
      </c>
      <c r="BN173" s="528">
        <v>10</v>
      </c>
      <c r="BO173" s="512"/>
      <c r="BP173" s="512"/>
      <c r="BQ173" s="512"/>
      <c r="BR173" s="512"/>
      <c r="BS173" s="512"/>
      <c r="BT173" s="558"/>
      <c r="BU173" s="520"/>
      <c r="BW173" s="415" t="str">
        <f>VLOOKUP(P173,'[1]2021年自治区专项债券项目财政部、发改委审核通过明细表'!$F:$F,1,FALSE)</f>
        <v>P21652925-0001</v>
      </c>
      <c r="BX173" s="415" t="str">
        <f>VLOOKUP(E173,'[1]2021年自治区专项债券项目财政部、发改委审核通过明细表'!$E:$E,1,FALSE)</f>
        <v>新和县职业教育产教融合建设项目</v>
      </c>
    </row>
    <row r="174" s="416" customFormat="1" ht="39.95" customHeight="1" spans="1:76">
      <c r="A174" s="458">
        <v>13</v>
      </c>
      <c r="B174" s="458" t="s">
        <v>1262</v>
      </c>
      <c r="C174" s="456" t="s">
        <v>1342</v>
      </c>
      <c r="D174" s="456">
        <v>652924</v>
      </c>
      <c r="E174" s="478" t="s">
        <v>1343</v>
      </c>
      <c r="F174" s="477" t="s">
        <v>1344</v>
      </c>
      <c r="G174" s="478" t="s">
        <v>1345</v>
      </c>
      <c r="H174" s="467" t="s">
        <v>29</v>
      </c>
      <c r="I174" s="456" t="s">
        <v>241</v>
      </c>
      <c r="J174" s="664">
        <v>2021</v>
      </c>
      <c r="K174" s="664">
        <v>1</v>
      </c>
      <c r="L174" s="488">
        <v>44287</v>
      </c>
      <c r="M174" s="488">
        <v>44561</v>
      </c>
      <c r="N174" s="478" t="s">
        <v>1346</v>
      </c>
      <c r="O174" s="478" t="s">
        <v>87</v>
      </c>
      <c r="P174" s="456" t="s">
        <v>1347</v>
      </c>
      <c r="Q174" s="456" t="s">
        <v>1348</v>
      </c>
      <c r="R174" s="512">
        <v>2700</v>
      </c>
      <c r="S174" s="456" t="s">
        <v>213</v>
      </c>
      <c r="T174" s="456" t="s">
        <v>213</v>
      </c>
      <c r="U174" s="456" t="s">
        <v>213</v>
      </c>
      <c r="V174" s="456" t="s">
        <v>214</v>
      </c>
      <c r="W174" s="456" t="s">
        <v>213</v>
      </c>
      <c r="X174" s="456" t="s">
        <v>213</v>
      </c>
      <c r="Y174" s="456" t="s">
        <v>213</v>
      </c>
      <c r="Z174" s="456" t="s">
        <v>213</v>
      </c>
      <c r="AA174" s="456" t="s">
        <v>214</v>
      </c>
      <c r="AB174" s="512">
        <v>1200</v>
      </c>
      <c r="AC174" s="512"/>
      <c r="AD174" s="457" t="s">
        <v>213</v>
      </c>
      <c r="AE174" s="456" t="s">
        <v>213</v>
      </c>
      <c r="AF174" s="456">
        <v>2021005</v>
      </c>
      <c r="AG174" s="456" t="s">
        <v>548</v>
      </c>
      <c r="AH174" s="456" t="s">
        <v>214</v>
      </c>
      <c r="AI174" s="456" t="s">
        <v>214</v>
      </c>
      <c r="AJ174" s="456" t="s">
        <v>260</v>
      </c>
      <c r="AK174" s="512">
        <v>2700</v>
      </c>
      <c r="AL174" s="512">
        <v>0</v>
      </c>
      <c r="AM174" s="512">
        <v>1000</v>
      </c>
      <c r="AN174" s="512">
        <v>200</v>
      </c>
      <c r="AO174" s="512">
        <v>1500</v>
      </c>
      <c r="AP174" s="512"/>
      <c r="AQ174" s="512">
        <v>0</v>
      </c>
      <c r="AR174" s="512"/>
      <c r="AS174" s="512"/>
      <c r="AT174" s="512"/>
      <c r="AU174" s="512"/>
      <c r="AV174" s="512"/>
      <c r="AW174" s="512">
        <v>2700</v>
      </c>
      <c r="AX174" s="512">
        <v>1000</v>
      </c>
      <c r="AY174" s="512"/>
      <c r="AZ174" s="512"/>
      <c r="BA174" s="512"/>
      <c r="BB174" s="512"/>
      <c r="BC174" s="512">
        <v>1000</v>
      </c>
      <c r="BD174" s="512">
        <v>1000</v>
      </c>
      <c r="BE174" s="528" t="s">
        <v>10</v>
      </c>
      <c r="BF174" s="512">
        <v>6280</v>
      </c>
      <c r="BG174" s="512">
        <v>6280</v>
      </c>
      <c r="BH174" s="512"/>
      <c r="BI174" s="512"/>
      <c r="BJ174" s="512">
        <v>4351</v>
      </c>
      <c r="BK174" s="512">
        <v>2700</v>
      </c>
      <c r="BL174" s="512">
        <v>1651</v>
      </c>
      <c r="BM174" s="512">
        <v>3.19241379310345</v>
      </c>
      <c r="BN174" s="528">
        <v>10</v>
      </c>
      <c r="BO174" s="512"/>
      <c r="BP174" s="512"/>
      <c r="BQ174" s="512"/>
      <c r="BR174" s="512"/>
      <c r="BS174" s="512"/>
      <c r="BT174" s="558"/>
      <c r="BU174" s="520"/>
      <c r="BW174" s="415" t="str">
        <f>VLOOKUP(P174,'[1]2021年自治区专项债券项目财政部、发改委审核通过明细表'!$F:$F,1,FALSE)</f>
        <v>P21652924-0001</v>
      </c>
      <c r="BX174" s="415" t="str">
        <f>VLOOKUP(E174,'[1]2021年自治区专项债券项目财政部、发改委审核通过明细表'!$E:$E,1,FALSE)</f>
        <v>沙雅县城市生活垃圾填埋场改扩建项目</v>
      </c>
    </row>
    <row r="175" s="416" customFormat="1" ht="39.95" customHeight="1" spans="1:76">
      <c r="A175" s="458">
        <v>14</v>
      </c>
      <c r="B175" s="458" t="s">
        <v>1262</v>
      </c>
      <c r="C175" s="456" t="s">
        <v>1349</v>
      </c>
      <c r="D175" s="456">
        <v>652922</v>
      </c>
      <c r="E175" s="478" t="s">
        <v>1350</v>
      </c>
      <c r="F175" s="477" t="s">
        <v>1351</v>
      </c>
      <c r="G175" s="478" t="s">
        <v>1352</v>
      </c>
      <c r="H175" s="467" t="s">
        <v>25</v>
      </c>
      <c r="I175" s="456" t="s">
        <v>209</v>
      </c>
      <c r="J175" s="664">
        <v>2019</v>
      </c>
      <c r="K175" s="664">
        <v>2</v>
      </c>
      <c r="L175" s="488">
        <v>43952</v>
      </c>
      <c r="M175" s="488">
        <v>44834</v>
      </c>
      <c r="N175" s="478" t="s">
        <v>1352</v>
      </c>
      <c r="O175" s="478" t="s">
        <v>91</v>
      </c>
      <c r="P175" s="456" t="s">
        <v>1353</v>
      </c>
      <c r="Q175" s="456" t="s">
        <v>1354</v>
      </c>
      <c r="R175" s="512">
        <v>135518</v>
      </c>
      <c r="S175" s="456" t="s">
        <v>213</v>
      </c>
      <c r="T175" s="456" t="s">
        <v>213</v>
      </c>
      <c r="U175" s="456" t="s">
        <v>213</v>
      </c>
      <c r="V175" s="456" t="s">
        <v>213</v>
      </c>
      <c r="W175" s="456" t="s">
        <v>213</v>
      </c>
      <c r="X175" s="456" t="s">
        <v>213</v>
      </c>
      <c r="Y175" s="456" t="s">
        <v>213</v>
      </c>
      <c r="Z175" s="456" t="s">
        <v>213</v>
      </c>
      <c r="AA175" s="456" t="s">
        <v>213</v>
      </c>
      <c r="AB175" s="512"/>
      <c r="AC175" s="512"/>
      <c r="AD175" s="457" t="s">
        <v>213</v>
      </c>
      <c r="AE175" s="456" t="s">
        <v>213</v>
      </c>
      <c r="AF175" s="456" t="s">
        <v>1355</v>
      </c>
      <c r="AG175" s="456" t="s">
        <v>1356</v>
      </c>
      <c r="AH175" s="456" t="s">
        <v>214</v>
      </c>
      <c r="AI175" s="456" t="s">
        <v>214</v>
      </c>
      <c r="AJ175" s="456" t="s">
        <v>260</v>
      </c>
      <c r="AK175" s="512">
        <v>135518</v>
      </c>
      <c r="AL175" s="512">
        <v>85518</v>
      </c>
      <c r="AM175" s="512">
        <v>50000</v>
      </c>
      <c r="AN175" s="512"/>
      <c r="AO175" s="512"/>
      <c r="AP175" s="512"/>
      <c r="AQ175" s="512">
        <v>50000</v>
      </c>
      <c r="AR175" s="512">
        <v>30000</v>
      </c>
      <c r="AS175" s="512">
        <v>20000</v>
      </c>
      <c r="AT175" s="512">
        <v>0</v>
      </c>
      <c r="AU175" s="512">
        <v>0</v>
      </c>
      <c r="AV175" s="512">
        <v>0</v>
      </c>
      <c r="AW175" s="512">
        <v>55820</v>
      </c>
      <c r="AX175" s="512">
        <v>30000</v>
      </c>
      <c r="AY175" s="512">
        <v>29698</v>
      </c>
      <c r="AZ175" s="512"/>
      <c r="BA175" s="512"/>
      <c r="BB175" s="512"/>
      <c r="BC175" s="512">
        <v>20000</v>
      </c>
      <c r="BD175" s="512"/>
      <c r="BE175" s="528" t="s">
        <v>16</v>
      </c>
      <c r="BF175" s="512">
        <v>135000</v>
      </c>
      <c r="BG175" s="512">
        <v>135000</v>
      </c>
      <c r="BH175" s="512"/>
      <c r="BI175" s="512"/>
      <c r="BJ175" s="512">
        <v>155087.47</v>
      </c>
      <c r="BK175" s="512">
        <v>135518</v>
      </c>
      <c r="BL175" s="512">
        <v>19569.47</v>
      </c>
      <c r="BM175" s="512">
        <v>1.21505821052632</v>
      </c>
      <c r="BN175" s="528">
        <v>20</v>
      </c>
      <c r="BO175" s="512">
        <v>50000</v>
      </c>
      <c r="BP175" s="512">
        <v>50000</v>
      </c>
      <c r="BQ175" s="512"/>
      <c r="BR175" s="512"/>
      <c r="BS175" s="512"/>
      <c r="BT175" s="558"/>
      <c r="BU175" s="520" t="s">
        <v>1357</v>
      </c>
      <c r="BW175" s="415" t="str">
        <f>VLOOKUP(P175,'[1]2021年自治区专项债券项目财政部、发改委审核通过明细表'!$F:$F,1,FALSE)</f>
        <v>P19652922-0050</v>
      </c>
      <c r="BX175" s="415" t="str">
        <f>VLOOKUP(E175,'[1]2021年自治区专项债券项目财政部、发改委审核通过明细表'!$E:$E,1,FALSE)</f>
        <v>新疆阿克苏地区温宿县台兰河洼地水库工程</v>
      </c>
    </row>
    <row r="176" s="416" customFormat="1" ht="39.95" customHeight="1" spans="1:76">
      <c r="A176" s="458">
        <v>15</v>
      </c>
      <c r="B176" s="458" t="s">
        <v>1262</v>
      </c>
      <c r="C176" s="456" t="s">
        <v>1358</v>
      </c>
      <c r="D176" s="456">
        <v>652927</v>
      </c>
      <c r="E176" s="478" t="s">
        <v>1359</v>
      </c>
      <c r="F176" s="477" t="s">
        <v>1360</v>
      </c>
      <c r="G176" s="478" t="s">
        <v>1361</v>
      </c>
      <c r="H176" s="467" t="s">
        <v>55</v>
      </c>
      <c r="I176" s="456" t="s">
        <v>241</v>
      </c>
      <c r="J176" s="664">
        <v>2021</v>
      </c>
      <c r="K176" s="664">
        <v>1</v>
      </c>
      <c r="L176" s="488">
        <v>44256</v>
      </c>
      <c r="M176" s="488">
        <v>44500</v>
      </c>
      <c r="N176" s="478" t="s">
        <v>1361</v>
      </c>
      <c r="O176" s="478" t="s">
        <v>87</v>
      </c>
      <c r="P176" s="456" t="s">
        <v>1362</v>
      </c>
      <c r="Q176" s="456" t="s">
        <v>1363</v>
      </c>
      <c r="R176" s="512">
        <v>10000</v>
      </c>
      <c r="S176" s="456" t="s">
        <v>213</v>
      </c>
      <c r="T176" s="456" t="s">
        <v>213</v>
      </c>
      <c r="U176" s="456" t="s">
        <v>213</v>
      </c>
      <c r="V176" s="456" t="s">
        <v>214</v>
      </c>
      <c r="W176" s="456" t="s">
        <v>213</v>
      </c>
      <c r="X176" s="456" t="s">
        <v>213</v>
      </c>
      <c r="Y176" s="456" t="s">
        <v>213</v>
      </c>
      <c r="Z176" s="456" t="s">
        <v>213</v>
      </c>
      <c r="AA176" s="456" t="s">
        <v>214</v>
      </c>
      <c r="AB176" s="512"/>
      <c r="AC176" s="512"/>
      <c r="AD176" s="457" t="s">
        <v>213</v>
      </c>
      <c r="AE176" s="456" t="s">
        <v>213</v>
      </c>
      <c r="AF176" s="456" t="s">
        <v>1364</v>
      </c>
      <c r="AG176" s="456" t="s">
        <v>548</v>
      </c>
      <c r="AH176" s="456" t="s">
        <v>214</v>
      </c>
      <c r="AI176" s="456" t="s">
        <v>214</v>
      </c>
      <c r="AJ176" s="456" t="s">
        <v>216</v>
      </c>
      <c r="AK176" s="512">
        <v>10000</v>
      </c>
      <c r="AL176" s="512">
        <v>2000</v>
      </c>
      <c r="AM176" s="512">
        <v>8000</v>
      </c>
      <c r="AN176" s="512"/>
      <c r="AO176" s="512"/>
      <c r="AP176" s="512"/>
      <c r="AQ176" s="512">
        <v>0</v>
      </c>
      <c r="AR176" s="512"/>
      <c r="AS176" s="512"/>
      <c r="AT176" s="512"/>
      <c r="AU176" s="512"/>
      <c r="AV176" s="512"/>
      <c r="AW176" s="512">
        <v>10000</v>
      </c>
      <c r="AX176" s="512">
        <v>8000</v>
      </c>
      <c r="AY176" s="512"/>
      <c r="AZ176" s="512"/>
      <c r="BA176" s="512"/>
      <c r="BB176" s="512"/>
      <c r="BC176" s="512">
        <v>8000</v>
      </c>
      <c r="BD176" s="512"/>
      <c r="BE176" s="528" t="s">
        <v>10</v>
      </c>
      <c r="BF176" s="512">
        <v>19729.6</v>
      </c>
      <c r="BG176" s="512">
        <v>19729.6</v>
      </c>
      <c r="BH176" s="512"/>
      <c r="BI176" s="512"/>
      <c r="BJ176" s="512">
        <v>14078.37</v>
      </c>
      <c r="BK176" s="512">
        <v>10000</v>
      </c>
      <c r="BL176" s="512">
        <v>4078.37</v>
      </c>
      <c r="BM176" s="512">
        <v>1.34924396551724</v>
      </c>
      <c r="BN176" s="528">
        <v>10</v>
      </c>
      <c r="BO176" s="512"/>
      <c r="BP176" s="512"/>
      <c r="BQ176" s="512"/>
      <c r="BR176" s="512"/>
      <c r="BS176" s="512"/>
      <c r="BT176" s="558"/>
      <c r="BU176" s="520"/>
      <c r="BW176" s="415" t="str">
        <f>VLOOKUP(P176,'[1]2021年自治区专项债券项目财政部、发改委审核通过明细表'!$F:$F,1,FALSE)</f>
        <v>P21652927-0003</v>
      </c>
      <c r="BX176" s="415" t="str">
        <f>VLOOKUP(E176,'[1]2021年自治区专项债券项目财政部、发改委审核通过明细表'!$E:$E,1,FALSE)</f>
        <v>阿克苏地区乌什县城北工业园区基础设施建设项目</v>
      </c>
    </row>
    <row r="177" s="416" customFormat="1" ht="39.95" customHeight="1" spans="1:76">
      <c r="A177" s="458">
        <v>16</v>
      </c>
      <c r="B177" s="458" t="s">
        <v>1262</v>
      </c>
      <c r="C177" s="456" t="s">
        <v>1358</v>
      </c>
      <c r="D177" s="456">
        <v>652927</v>
      </c>
      <c r="E177" s="478" t="s">
        <v>1365</v>
      </c>
      <c r="F177" s="477" t="s">
        <v>1366</v>
      </c>
      <c r="G177" s="478" t="s">
        <v>1361</v>
      </c>
      <c r="H177" s="467" t="s">
        <v>57</v>
      </c>
      <c r="I177" s="456" t="s">
        <v>241</v>
      </c>
      <c r="J177" s="664">
        <v>2021</v>
      </c>
      <c r="K177" s="664">
        <v>1</v>
      </c>
      <c r="L177" s="488">
        <v>44256</v>
      </c>
      <c r="M177" s="488">
        <v>44500</v>
      </c>
      <c r="N177" s="478" t="s">
        <v>1361</v>
      </c>
      <c r="O177" s="478" t="s">
        <v>87</v>
      </c>
      <c r="P177" s="456" t="s">
        <v>1367</v>
      </c>
      <c r="Q177" s="456" t="s">
        <v>1368</v>
      </c>
      <c r="R177" s="512">
        <v>2580</v>
      </c>
      <c r="S177" s="456" t="s">
        <v>213</v>
      </c>
      <c r="T177" s="456" t="s">
        <v>213</v>
      </c>
      <c r="U177" s="456" t="s">
        <v>213</v>
      </c>
      <c r="V177" s="456" t="s">
        <v>214</v>
      </c>
      <c r="W177" s="456" t="s">
        <v>213</v>
      </c>
      <c r="X177" s="456" t="s">
        <v>213</v>
      </c>
      <c r="Y177" s="456" t="s">
        <v>213</v>
      </c>
      <c r="Z177" s="456" t="s">
        <v>213</v>
      </c>
      <c r="AA177" s="456" t="s">
        <v>214</v>
      </c>
      <c r="AB177" s="512"/>
      <c r="AC177" s="512"/>
      <c r="AD177" s="457" t="s">
        <v>213</v>
      </c>
      <c r="AE177" s="456" t="s">
        <v>213</v>
      </c>
      <c r="AF177" s="456" t="s">
        <v>1369</v>
      </c>
      <c r="AG177" s="456" t="s">
        <v>548</v>
      </c>
      <c r="AH177" s="456" t="s">
        <v>214</v>
      </c>
      <c r="AI177" s="456" t="s">
        <v>214</v>
      </c>
      <c r="AJ177" s="456" t="s">
        <v>216</v>
      </c>
      <c r="AK177" s="512">
        <v>2580</v>
      </c>
      <c r="AL177" s="512">
        <v>580</v>
      </c>
      <c r="AM177" s="512">
        <v>2000</v>
      </c>
      <c r="AN177" s="512"/>
      <c r="AO177" s="512"/>
      <c r="AP177" s="512"/>
      <c r="AQ177" s="512">
        <v>0</v>
      </c>
      <c r="AR177" s="512"/>
      <c r="AS177" s="512"/>
      <c r="AT177" s="512"/>
      <c r="AU177" s="512"/>
      <c r="AV177" s="512"/>
      <c r="AW177" s="512">
        <v>2580</v>
      </c>
      <c r="AX177" s="512">
        <v>2000</v>
      </c>
      <c r="AY177" s="512"/>
      <c r="AZ177" s="512"/>
      <c r="BA177" s="512"/>
      <c r="BB177" s="512"/>
      <c r="BC177" s="512">
        <v>2000</v>
      </c>
      <c r="BD177" s="512"/>
      <c r="BE177" s="528" t="s">
        <v>10</v>
      </c>
      <c r="BF177" s="512">
        <v>4985.28</v>
      </c>
      <c r="BG177" s="512">
        <v>4985.28</v>
      </c>
      <c r="BH177" s="512"/>
      <c r="BI177" s="512"/>
      <c r="BJ177" s="512">
        <v>3107</v>
      </c>
      <c r="BK177" s="512">
        <v>2580</v>
      </c>
      <c r="BL177" s="512">
        <v>527</v>
      </c>
      <c r="BM177" s="512">
        <v>1.53733793103448</v>
      </c>
      <c r="BN177" s="528">
        <v>10</v>
      </c>
      <c r="BO177" s="512"/>
      <c r="BP177" s="512"/>
      <c r="BQ177" s="512"/>
      <c r="BR177" s="512"/>
      <c r="BS177" s="512"/>
      <c r="BT177" s="558"/>
      <c r="BU177" s="520"/>
      <c r="BW177" s="415" t="str">
        <f>VLOOKUP(P177,'[1]2021年自治区专项债券项目财政部、发改委审核通过明细表'!$F:$F,1,FALSE)</f>
        <v>P21652927-0004</v>
      </c>
      <c r="BX177" s="415" t="str">
        <f>VLOOKUP(E177,'[1]2021年自治区专项债券项目财政部、发改委审核通过明细表'!$E:$E,1,FALSE)</f>
        <v>阿克苏地区乌什县老旧小区改造（小区外）基础设施建设项目（一期）</v>
      </c>
    </row>
    <row r="178" s="416" customFormat="1" ht="39.95" customHeight="1" spans="1:76">
      <c r="A178" s="458">
        <v>17</v>
      </c>
      <c r="B178" s="458" t="s">
        <v>1262</v>
      </c>
      <c r="C178" s="456" t="s">
        <v>1358</v>
      </c>
      <c r="D178" s="456">
        <v>652927</v>
      </c>
      <c r="E178" s="478" t="s">
        <v>1370</v>
      </c>
      <c r="F178" s="477" t="s">
        <v>1371</v>
      </c>
      <c r="G178" s="478" t="s">
        <v>1361</v>
      </c>
      <c r="H178" s="467" t="s">
        <v>61</v>
      </c>
      <c r="I178" s="456" t="s">
        <v>241</v>
      </c>
      <c r="J178" s="664">
        <v>2021</v>
      </c>
      <c r="K178" s="664">
        <v>1</v>
      </c>
      <c r="L178" s="488">
        <v>44256</v>
      </c>
      <c r="M178" s="488">
        <v>44500</v>
      </c>
      <c r="N178" s="478" t="s">
        <v>1361</v>
      </c>
      <c r="O178" s="478" t="s">
        <v>87</v>
      </c>
      <c r="P178" s="456" t="s">
        <v>1372</v>
      </c>
      <c r="Q178" s="456" t="s">
        <v>1373</v>
      </c>
      <c r="R178" s="512">
        <v>51426</v>
      </c>
      <c r="S178" s="456" t="s">
        <v>213</v>
      </c>
      <c r="T178" s="456" t="s">
        <v>213</v>
      </c>
      <c r="U178" s="456" t="s">
        <v>213</v>
      </c>
      <c r="V178" s="456" t="s">
        <v>214</v>
      </c>
      <c r="W178" s="456" t="s">
        <v>213</v>
      </c>
      <c r="X178" s="456" t="s">
        <v>213</v>
      </c>
      <c r="Y178" s="456" t="s">
        <v>213</v>
      </c>
      <c r="Z178" s="456" t="s">
        <v>213</v>
      </c>
      <c r="AA178" s="456" t="s">
        <v>214</v>
      </c>
      <c r="AB178" s="512"/>
      <c r="AC178" s="512"/>
      <c r="AD178" s="457" t="s">
        <v>213</v>
      </c>
      <c r="AE178" s="456" t="s">
        <v>213</v>
      </c>
      <c r="AF178" s="456" t="s">
        <v>1374</v>
      </c>
      <c r="AG178" s="456" t="s">
        <v>548</v>
      </c>
      <c r="AH178" s="456" t="s">
        <v>214</v>
      </c>
      <c r="AI178" s="456" t="s">
        <v>214</v>
      </c>
      <c r="AJ178" s="456" t="s">
        <v>1375</v>
      </c>
      <c r="AK178" s="512">
        <v>51426</v>
      </c>
      <c r="AL178" s="512">
        <v>11426</v>
      </c>
      <c r="AM178" s="512">
        <v>40000</v>
      </c>
      <c r="AN178" s="512"/>
      <c r="AO178" s="512"/>
      <c r="AP178" s="512"/>
      <c r="AQ178" s="512">
        <v>0</v>
      </c>
      <c r="AR178" s="512"/>
      <c r="AS178" s="512"/>
      <c r="AT178" s="512"/>
      <c r="AU178" s="512"/>
      <c r="AV178" s="512"/>
      <c r="AW178" s="512">
        <v>51426</v>
      </c>
      <c r="AX178" s="512">
        <v>40000</v>
      </c>
      <c r="AY178" s="512"/>
      <c r="AZ178" s="512"/>
      <c r="BA178" s="512"/>
      <c r="BB178" s="512"/>
      <c r="BC178" s="512">
        <v>25000</v>
      </c>
      <c r="BD178" s="512"/>
      <c r="BE178" s="528" t="s">
        <v>10</v>
      </c>
      <c r="BF178" s="512">
        <v>92820</v>
      </c>
      <c r="BG178" s="512">
        <v>92820</v>
      </c>
      <c r="BH178" s="512"/>
      <c r="BI178" s="512"/>
      <c r="BJ178" s="512">
        <v>62442</v>
      </c>
      <c r="BK178" s="512">
        <v>51426</v>
      </c>
      <c r="BL178" s="512">
        <v>11016</v>
      </c>
      <c r="BM178" s="512">
        <v>1.41041379310345</v>
      </c>
      <c r="BN178" s="528">
        <v>10</v>
      </c>
      <c r="BO178" s="512"/>
      <c r="BP178" s="512"/>
      <c r="BQ178" s="512"/>
      <c r="BR178" s="512"/>
      <c r="BS178" s="512"/>
      <c r="BT178" s="558"/>
      <c r="BU178" s="520"/>
      <c r="BW178" s="415" t="str">
        <f>VLOOKUP(P178,'[1]2021年自治区专项债券项目财政部、发改委审核通过明细表'!$F:$F,1,FALSE)</f>
        <v>P21652927-0012</v>
      </c>
      <c r="BX178" s="415" t="str">
        <f>VLOOKUP(E178,'[1]2021年自治区专项债券项目财政部、发改委审核通过明细表'!$E:$E,1,FALSE)</f>
        <v>阿克苏地区乌什县棚户区安置房建设项目</v>
      </c>
    </row>
    <row r="179" s="416" customFormat="1" ht="39.95" customHeight="1" spans="1:76">
      <c r="A179" s="458">
        <v>18</v>
      </c>
      <c r="B179" s="458" t="s">
        <v>1262</v>
      </c>
      <c r="C179" s="456" t="s">
        <v>1376</v>
      </c>
      <c r="D179" s="456">
        <v>652928</v>
      </c>
      <c r="E179" s="478" t="s">
        <v>1377</v>
      </c>
      <c r="F179" s="477" t="s">
        <v>1378</v>
      </c>
      <c r="G179" s="478" t="s">
        <v>1379</v>
      </c>
      <c r="H179" s="467" t="s">
        <v>55</v>
      </c>
      <c r="I179" s="456" t="s">
        <v>241</v>
      </c>
      <c r="J179" s="664">
        <v>2020</v>
      </c>
      <c r="K179" s="664">
        <v>2</v>
      </c>
      <c r="L179" s="488">
        <v>44256</v>
      </c>
      <c r="M179" s="488">
        <v>44859</v>
      </c>
      <c r="N179" s="478" t="s">
        <v>1379</v>
      </c>
      <c r="O179" s="478" t="s">
        <v>48</v>
      </c>
      <c r="P179" s="456" t="s">
        <v>1380</v>
      </c>
      <c r="Q179" s="456" t="s">
        <v>1381</v>
      </c>
      <c r="R179" s="512">
        <v>43000</v>
      </c>
      <c r="S179" s="456" t="s">
        <v>213</v>
      </c>
      <c r="T179" s="456" t="s">
        <v>213</v>
      </c>
      <c r="U179" s="456" t="s">
        <v>213</v>
      </c>
      <c r="V179" s="456" t="s">
        <v>214</v>
      </c>
      <c r="W179" s="456" t="s">
        <v>213</v>
      </c>
      <c r="X179" s="456" t="s">
        <v>213</v>
      </c>
      <c r="Y179" s="456" t="s">
        <v>213</v>
      </c>
      <c r="Z179" s="456" t="s">
        <v>213</v>
      </c>
      <c r="AA179" s="456" t="s">
        <v>214</v>
      </c>
      <c r="AB179" s="512"/>
      <c r="AC179" s="512"/>
      <c r="AD179" s="457" t="s">
        <v>213</v>
      </c>
      <c r="AE179" s="456" t="s">
        <v>213</v>
      </c>
      <c r="AF179" s="456" t="s">
        <v>1382</v>
      </c>
      <c r="AG179" s="456" t="s">
        <v>548</v>
      </c>
      <c r="AH179" s="456" t="s">
        <v>214</v>
      </c>
      <c r="AI179" s="456" t="s">
        <v>214</v>
      </c>
      <c r="AJ179" s="456" t="s">
        <v>260</v>
      </c>
      <c r="AK179" s="512">
        <v>43000</v>
      </c>
      <c r="AL179" s="512">
        <v>9000</v>
      </c>
      <c r="AM179" s="512">
        <v>34000</v>
      </c>
      <c r="AN179" s="512">
        <v>0</v>
      </c>
      <c r="AO179" s="512">
        <v>0</v>
      </c>
      <c r="AP179" s="512">
        <v>0</v>
      </c>
      <c r="AQ179" s="512">
        <v>0</v>
      </c>
      <c r="AR179" s="512">
        <v>0</v>
      </c>
      <c r="AS179" s="512">
        <v>0</v>
      </c>
      <c r="AT179" s="512">
        <v>0</v>
      </c>
      <c r="AU179" s="512">
        <v>0</v>
      </c>
      <c r="AV179" s="512">
        <v>0</v>
      </c>
      <c r="AW179" s="512">
        <v>21500</v>
      </c>
      <c r="AX179" s="512">
        <v>17000</v>
      </c>
      <c r="AY179" s="512">
        <v>21500</v>
      </c>
      <c r="AZ179" s="512">
        <v>17000</v>
      </c>
      <c r="BA179" s="512">
        <v>0</v>
      </c>
      <c r="BB179" s="512">
        <v>0</v>
      </c>
      <c r="BC179" s="512">
        <v>17000</v>
      </c>
      <c r="BD179" s="512">
        <v>0</v>
      </c>
      <c r="BE179" s="528" t="s">
        <v>13</v>
      </c>
      <c r="BF179" s="512">
        <v>93052</v>
      </c>
      <c r="BG179" s="512">
        <v>93052</v>
      </c>
      <c r="BH179" s="512">
        <v>0</v>
      </c>
      <c r="BI179" s="512">
        <v>0</v>
      </c>
      <c r="BJ179" s="512">
        <v>57598</v>
      </c>
      <c r="BK179" s="512">
        <v>43000</v>
      </c>
      <c r="BL179" s="512">
        <v>14598</v>
      </c>
      <c r="BM179" s="512">
        <v>1.377594381036</v>
      </c>
      <c r="BN179" s="528">
        <v>15</v>
      </c>
      <c r="BO179" s="512"/>
      <c r="BP179" s="512"/>
      <c r="BQ179" s="512"/>
      <c r="BR179" s="512"/>
      <c r="BS179" s="512"/>
      <c r="BT179" s="558"/>
      <c r="BU179" s="520"/>
      <c r="BW179" s="415" t="str">
        <f>VLOOKUP(P179,'[1]2021年自治区专项债券项目财政部、发改委审核通过明细表'!$F:$F,1,FALSE)</f>
        <v>P20652928-0139</v>
      </c>
      <c r="BX179" s="415" t="str">
        <f>VLOOKUP(E179,'[1]2021年自治区专项债券项目财政部、发改委审核通过明细表'!$E:$E,1,FALSE)</f>
        <v>阿瓦提县棉纺产业园基础设施建设项目</v>
      </c>
    </row>
    <row r="180" s="416" customFormat="1" ht="39.95" customHeight="1" spans="1:76">
      <c r="A180" s="458">
        <v>19</v>
      </c>
      <c r="B180" s="458" t="s">
        <v>1262</v>
      </c>
      <c r="C180" s="456" t="s">
        <v>1376</v>
      </c>
      <c r="D180" s="456">
        <v>652928</v>
      </c>
      <c r="E180" s="478" t="s">
        <v>1383</v>
      </c>
      <c r="F180" s="477" t="s">
        <v>1384</v>
      </c>
      <c r="G180" s="478" t="s">
        <v>1385</v>
      </c>
      <c r="H180" s="467" t="s">
        <v>61</v>
      </c>
      <c r="I180" s="456" t="s">
        <v>209</v>
      </c>
      <c r="J180" s="664">
        <v>2019</v>
      </c>
      <c r="K180" s="664">
        <v>2</v>
      </c>
      <c r="L180" s="488">
        <v>43910</v>
      </c>
      <c r="M180" s="488">
        <v>44499</v>
      </c>
      <c r="N180" s="478" t="s">
        <v>1385</v>
      </c>
      <c r="O180" s="478" t="s">
        <v>87</v>
      </c>
      <c r="P180" s="456" t="s">
        <v>1386</v>
      </c>
      <c r="Q180" s="456" t="s">
        <v>1387</v>
      </c>
      <c r="R180" s="512">
        <v>60000</v>
      </c>
      <c r="S180" s="456" t="s">
        <v>213</v>
      </c>
      <c r="T180" s="456" t="s">
        <v>213</v>
      </c>
      <c r="U180" s="456" t="s">
        <v>213</v>
      </c>
      <c r="V180" s="456" t="s">
        <v>213</v>
      </c>
      <c r="W180" s="456" t="s">
        <v>213</v>
      </c>
      <c r="X180" s="456" t="s">
        <v>213</v>
      </c>
      <c r="Y180" s="456" t="s">
        <v>213</v>
      </c>
      <c r="Z180" s="456" t="s">
        <v>213</v>
      </c>
      <c r="AA180" s="456" t="s">
        <v>213</v>
      </c>
      <c r="AB180" s="512"/>
      <c r="AC180" s="512"/>
      <c r="AD180" s="457" t="s">
        <v>213</v>
      </c>
      <c r="AE180" s="456" t="s">
        <v>213</v>
      </c>
      <c r="AF180" s="456" t="s">
        <v>1388</v>
      </c>
      <c r="AG180" s="456" t="s">
        <v>548</v>
      </c>
      <c r="AH180" s="456" t="s">
        <v>214</v>
      </c>
      <c r="AI180" s="456" t="s">
        <v>214</v>
      </c>
      <c r="AJ180" s="456" t="s">
        <v>236</v>
      </c>
      <c r="AK180" s="512">
        <v>60000</v>
      </c>
      <c r="AL180" s="512">
        <v>30000</v>
      </c>
      <c r="AM180" s="512">
        <v>30000</v>
      </c>
      <c r="AN180" s="512">
        <v>0</v>
      </c>
      <c r="AO180" s="512">
        <v>0</v>
      </c>
      <c r="AP180" s="512">
        <v>0</v>
      </c>
      <c r="AQ180" s="512">
        <v>22000</v>
      </c>
      <c r="AR180" s="512">
        <v>22000</v>
      </c>
      <c r="AS180" s="512">
        <v>0</v>
      </c>
      <c r="AT180" s="512">
        <v>0</v>
      </c>
      <c r="AU180" s="512">
        <v>0</v>
      </c>
      <c r="AV180" s="512">
        <v>0</v>
      </c>
      <c r="AW180" s="512">
        <v>38000</v>
      </c>
      <c r="AX180" s="512">
        <v>30000</v>
      </c>
      <c r="AY180" s="512">
        <v>0</v>
      </c>
      <c r="AZ180" s="512">
        <v>0</v>
      </c>
      <c r="BA180" s="512">
        <v>0</v>
      </c>
      <c r="BB180" s="512">
        <v>0</v>
      </c>
      <c r="BC180" s="512">
        <v>7000</v>
      </c>
      <c r="BD180" s="512">
        <v>0</v>
      </c>
      <c r="BE180" s="528" t="s">
        <v>10</v>
      </c>
      <c r="BF180" s="512">
        <v>112150</v>
      </c>
      <c r="BG180" s="512">
        <v>112150</v>
      </c>
      <c r="BH180" s="512">
        <v>0</v>
      </c>
      <c r="BI180" s="512">
        <v>0</v>
      </c>
      <c r="BJ180" s="512">
        <v>87359</v>
      </c>
      <c r="BK180" s="512">
        <v>60000</v>
      </c>
      <c r="BL180" s="512">
        <v>27359</v>
      </c>
      <c r="BM180" s="512">
        <v>1.9492183908046</v>
      </c>
      <c r="BN180" s="528">
        <v>10</v>
      </c>
      <c r="BO180" s="512">
        <v>22000</v>
      </c>
      <c r="BP180" s="512">
        <v>22000</v>
      </c>
      <c r="BQ180" s="512"/>
      <c r="BR180" s="512"/>
      <c r="BS180" s="512"/>
      <c r="BT180" s="558"/>
      <c r="BU180" s="520"/>
      <c r="BW180" s="415" t="str">
        <f>VLOOKUP(P180,'[1]2021年自治区专项债券项目财政部、发改委审核通过明细表'!$F:$F,1,FALSE)</f>
        <v>P19652928-0062</v>
      </c>
      <c r="BX180" s="415" t="str">
        <f>VLOOKUP(E180,'[1]2021年自治区专项债券项目财政部、发改委审核通过明细表'!$E:$E,1,FALSE)</f>
        <v>阿瓦提县2020年城镇棚户区改造项目</v>
      </c>
    </row>
    <row r="181" s="416" customFormat="1" ht="39.95" customHeight="1" spans="1:76">
      <c r="A181" s="458">
        <v>20</v>
      </c>
      <c r="B181" s="458" t="s">
        <v>1262</v>
      </c>
      <c r="C181" s="456" t="s">
        <v>1376</v>
      </c>
      <c r="D181" s="456">
        <v>652928</v>
      </c>
      <c r="E181" s="478" t="s">
        <v>1389</v>
      </c>
      <c r="F181" s="477" t="s">
        <v>1390</v>
      </c>
      <c r="G181" s="478" t="s">
        <v>1385</v>
      </c>
      <c r="H181" s="467" t="s">
        <v>59</v>
      </c>
      <c r="I181" s="456" t="s">
        <v>241</v>
      </c>
      <c r="J181" s="664">
        <v>2021</v>
      </c>
      <c r="K181" s="664">
        <v>1</v>
      </c>
      <c r="L181" s="488">
        <v>44256</v>
      </c>
      <c r="M181" s="488">
        <v>44530</v>
      </c>
      <c r="N181" s="478" t="s">
        <v>1385</v>
      </c>
      <c r="O181" s="478" t="s">
        <v>87</v>
      </c>
      <c r="P181" s="456" t="s">
        <v>1391</v>
      </c>
      <c r="Q181" s="456" t="s">
        <v>1392</v>
      </c>
      <c r="R181" s="512">
        <v>2500</v>
      </c>
      <c r="S181" s="456" t="s">
        <v>213</v>
      </c>
      <c r="T181" s="456" t="s">
        <v>213</v>
      </c>
      <c r="U181" s="456" t="s">
        <v>213</v>
      </c>
      <c r="V181" s="456" t="s">
        <v>214</v>
      </c>
      <c r="W181" s="456" t="s">
        <v>213</v>
      </c>
      <c r="X181" s="456" t="s">
        <v>213</v>
      </c>
      <c r="Y181" s="456" t="s">
        <v>213</v>
      </c>
      <c r="Z181" s="456" t="s">
        <v>213</v>
      </c>
      <c r="AA181" s="456" t="s">
        <v>214</v>
      </c>
      <c r="AB181" s="512"/>
      <c r="AC181" s="512"/>
      <c r="AD181" s="457" t="s">
        <v>213</v>
      </c>
      <c r="AE181" s="456" t="s">
        <v>213</v>
      </c>
      <c r="AF181" s="456" t="s">
        <v>1393</v>
      </c>
      <c r="AG181" s="456" t="s">
        <v>548</v>
      </c>
      <c r="AH181" s="456" t="s">
        <v>214</v>
      </c>
      <c r="AI181" s="456" t="s">
        <v>214</v>
      </c>
      <c r="AJ181" s="456" t="s">
        <v>260</v>
      </c>
      <c r="AK181" s="512">
        <v>2500</v>
      </c>
      <c r="AL181" s="512">
        <v>500</v>
      </c>
      <c r="AM181" s="512">
        <v>2000</v>
      </c>
      <c r="AN181" s="512"/>
      <c r="AO181" s="512"/>
      <c r="AP181" s="512"/>
      <c r="AQ181" s="512"/>
      <c r="AR181" s="512"/>
      <c r="AS181" s="512"/>
      <c r="AT181" s="512"/>
      <c r="AU181" s="512"/>
      <c r="AV181" s="512"/>
      <c r="AW181" s="512">
        <v>2500</v>
      </c>
      <c r="AX181" s="512">
        <v>2000</v>
      </c>
      <c r="AY181" s="512"/>
      <c r="AZ181" s="512"/>
      <c r="BA181" s="512"/>
      <c r="BB181" s="512"/>
      <c r="BC181" s="512">
        <v>2000</v>
      </c>
      <c r="BD181" s="512"/>
      <c r="BE181" s="528" t="s">
        <v>10</v>
      </c>
      <c r="BF181" s="512">
        <v>4258</v>
      </c>
      <c r="BG181" s="512">
        <v>4258</v>
      </c>
      <c r="BH181" s="512"/>
      <c r="BI181" s="512"/>
      <c r="BJ181" s="512">
        <v>3151.65</v>
      </c>
      <c r="BK181" s="512">
        <v>2500</v>
      </c>
      <c r="BL181" s="512">
        <v>651.65</v>
      </c>
      <c r="BM181" s="512">
        <v>1.41</v>
      </c>
      <c r="BN181" s="528">
        <v>10</v>
      </c>
      <c r="BO181" s="512"/>
      <c r="BP181" s="512"/>
      <c r="BQ181" s="512"/>
      <c r="BR181" s="512"/>
      <c r="BS181" s="512"/>
      <c r="BT181" s="558"/>
      <c r="BU181" s="520"/>
      <c r="BW181" s="415" t="str">
        <f>VLOOKUP(P181,'[1]2021年自治区专项债券项目财政部、发改委审核通过明细表'!$F:$F,1,FALSE)</f>
        <v>P21652928-0002</v>
      </c>
      <c r="BX181" s="415" t="str">
        <f>VLOOKUP(E181,'[1]2021年自治区专项债券项目财政部、发改委审核通过明细表'!$E:$E,1,FALSE)</f>
        <v>阿瓦提县河滨一区保障性租赁住房配套基础设施改建项目</v>
      </c>
    </row>
    <row r="182" s="416" customFormat="1" ht="47.1" customHeight="1" spans="1:76">
      <c r="A182" s="458">
        <v>21</v>
      </c>
      <c r="B182" s="458" t="s">
        <v>1262</v>
      </c>
      <c r="C182" s="456" t="s">
        <v>1376</v>
      </c>
      <c r="D182" s="456">
        <v>652928</v>
      </c>
      <c r="E182" s="478" t="s">
        <v>1394</v>
      </c>
      <c r="F182" s="477" t="s">
        <v>1395</v>
      </c>
      <c r="G182" s="478" t="s">
        <v>1385</v>
      </c>
      <c r="H182" s="467" t="s">
        <v>59</v>
      </c>
      <c r="I182" s="456" t="s">
        <v>241</v>
      </c>
      <c r="J182" s="664">
        <v>2021</v>
      </c>
      <c r="K182" s="664">
        <v>1</v>
      </c>
      <c r="L182" s="488">
        <v>44256</v>
      </c>
      <c r="M182" s="488">
        <v>44530</v>
      </c>
      <c r="N182" s="478" t="s">
        <v>1385</v>
      </c>
      <c r="O182" s="478" t="s">
        <v>87</v>
      </c>
      <c r="P182" s="456" t="s">
        <v>1396</v>
      </c>
      <c r="Q182" s="456" t="s">
        <v>1397</v>
      </c>
      <c r="R182" s="512">
        <v>7500</v>
      </c>
      <c r="S182" s="456" t="s">
        <v>213</v>
      </c>
      <c r="T182" s="456" t="s">
        <v>213</v>
      </c>
      <c r="U182" s="456" t="s">
        <v>213</v>
      </c>
      <c r="V182" s="456" t="s">
        <v>214</v>
      </c>
      <c r="W182" s="456" t="s">
        <v>213</v>
      </c>
      <c r="X182" s="456" t="s">
        <v>213</v>
      </c>
      <c r="Y182" s="456" t="s">
        <v>213</v>
      </c>
      <c r="Z182" s="456" t="s">
        <v>213</v>
      </c>
      <c r="AA182" s="456" t="s">
        <v>214</v>
      </c>
      <c r="AB182" s="512"/>
      <c r="AC182" s="512"/>
      <c r="AD182" s="457" t="s">
        <v>213</v>
      </c>
      <c r="AE182" s="456" t="s">
        <v>213</v>
      </c>
      <c r="AF182" s="456" t="s">
        <v>1398</v>
      </c>
      <c r="AG182" s="456" t="s">
        <v>548</v>
      </c>
      <c r="AH182" s="456" t="s">
        <v>214</v>
      </c>
      <c r="AI182" s="456" t="s">
        <v>214</v>
      </c>
      <c r="AJ182" s="456" t="s">
        <v>260</v>
      </c>
      <c r="AK182" s="512">
        <v>7500</v>
      </c>
      <c r="AL182" s="512">
        <v>1500</v>
      </c>
      <c r="AM182" s="512">
        <v>6000</v>
      </c>
      <c r="AN182" s="512"/>
      <c r="AO182" s="512"/>
      <c r="AP182" s="512"/>
      <c r="AQ182" s="512"/>
      <c r="AR182" s="512"/>
      <c r="AS182" s="512"/>
      <c r="AT182" s="512"/>
      <c r="AU182" s="512"/>
      <c r="AV182" s="512"/>
      <c r="AW182" s="512">
        <v>7500</v>
      </c>
      <c r="AX182" s="512">
        <v>6000</v>
      </c>
      <c r="AY182" s="512"/>
      <c r="AZ182" s="512"/>
      <c r="BA182" s="512"/>
      <c r="BB182" s="512"/>
      <c r="BC182" s="512">
        <v>2000</v>
      </c>
      <c r="BD182" s="512"/>
      <c r="BE182" s="528" t="s">
        <v>10</v>
      </c>
      <c r="BF182" s="512">
        <v>12301.48</v>
      </c>
      <c r="BG182" s="512">
        <v>12301.48</v>
      </c>
      <c r="BH182" s="512"/>
      <c r="BI182" s="512"/>
      <c r="BJ182" s="512">
        <v>8486.21</v>
      </c>
      <c r="BK182" s="512">
        <v>7500</v>
      </c>
      <c r="BL182" s="512">
        <v>986.21</v>
      </c>
      <c r="BM182" s="512">
        <v>1.48</v>
      </c>
      <c r="BN182" s="528">
        <v>10</v>
      </c>
      <c r="BO182" s="512"/>
      <c r="BP182" s="512"/>
      <c r="BQ182" s="512"/>
      <c r="BR182" s="512"/>
      <c r="BS182" s="512"/>
      <c r="BT182" s="558"/>
      <c r="BU182" s="520"/>
      <c r="BW182" s="415" t="str">
        <f>VLOOKUP(P182,'[1]2021年自治区专项债券项目财政部、发改委审核通过明细表'!$F:$F,1,FALSE)</f>
        <v>P21652928-0001</v>
      </c>
      <c r="BX182" s="415" t="str">
        <f>VLOOKUP(E182,'[1]2021年自治区专项债券项目财政部、发改委审核通过明细表'!$E:$E,1,FALSE)</f>
        <v>阿瓦提县保障性租赁住房建设项目</v>
      </c>
    </row>
    <row r="183" s="436" customFormat="1" ht="53.1" customHeight="1" spans="1:76">
      <c r="A183" s="643" t="s">
        <v>1399</v>
      </c>
      <c r="B183" s="644"/>
      <c r="C183" s="644"/>
      <c r="D183" s="644"/>
      <c r="E183" s="645"/>
      <c r="F183" s="473"/>
      <c r="G183" s="473"/>
      <c r="H183" s="473"/>
      <c r="I183" s="473"/>
      <c r="J183" s="473"/>
      <c r="K183" s="502"/>
      <c r="L183" s="502"/>
      <c r="M183" s="502"/>
      <c r="N183" s="473"/>
      <c r="O183" s="473"/>
      <c r="P183" s="473"/>
      <c r="Q183" s="473"/>
      <c r="R183" s="557"/>
      <c r="S183" s="557"/>
      <c r="T183" s="557"/>
      <c r="U183" s="557"/>
      <c r="V183" s="557"/>
      <c r="W183" s="557"/>
      <c r="X183" s="557"/>
      <c r="Y183" s="557"/>
      <c r="Z183" s="557"/>
      <c r="AA183" s="557"/>
      <c r="AB183" s="557"/>
      <c r="AC183" s="557"/>
      <c r="AD183" s="557"/>
      <c r="AE183" s="557"/>
      <c r="AF183" s="557"/>
      <c r="AG183" s="557"/>
      <c r="AH183" s="557"/>
      <c r="AI183" s="557"/>
      <c r="AJ183" s="557"/>
      <c r="AK183" s="557"/>
      <c r="AL183" s="557"/>
      <c r="AM183" s="557"/>
      <c r="AN183" s="557"/>
      <c r="AO183" s="557"/>
      <c r="AP183" s="557"/>
      <c r="AQ183" s="557"/>
      <c r="AR183" s="557"/>
      <c r="AS183" s="557"/>
      <c r="AT183" s="557"/>
      <c r="AU183" s="557"/>
      <c r="AV183" s="557"/>
      <c r="AW183" s="557"/>
      <c r="AX183" s="557"/>
      <c r="AY183" s="557"/>
      <c r="AZ183" s="557"/>
      <c r="BA183" s="557"/>
      <c r="BB183" s="557"/>
      <c r="BC183" s="557">
        <f>SUM(BC184:BC190)</f>
        <v>43000</v>
      </c>
      <c r="BD183" s="557">
        <f>SUM(BD184:BD190)</f>
        <v>3000</v>
      </c>
      <c r="BE183" s="557"/>
      <c r="BF183" s="557"/>
      <c r="BG183" s="557"/>
      <c r="BH183" s="557"/>
      <c r="BI183" s="557"/>
      <c r="BJ183" s="557"/>
      <c r="BK183" s="557"/>
      <c r="BL183" s="557"/>
      <c r="BM183" s="557"/>
      <c r="BN183" s="557"/>
      <c r="BO183" s="557"/>
      <c r="BP183" s="557"/>
      <c r="BQ183" s="557"/>
      <c r="BR183" s="557"/>
      <c r="BS183" s="557"/>
      <c r="BT183" s="557"/>
      <c r="BU183" s="557"/>
      <c r="BW183" s="415" t="e">
        <f>VLOOKUP(P183,'[1]2021年自治区专项债券项目财政部、发改委审核通过明细表'!$F:$F,1,FALSE)</f>
        <v>#N/A</v>
      </c>
      <c r="BX183" s="415" t="e">
        <f>VLOOKUP(E183,'[1]2021年自治区专项债券项目财政部、发改委审核通过明细表'!$E:$E,1,FALSE)</f>
        <v>#N/A</v>
      </c>
    </row>
    <row r="184" s="416" customFormat="1" ht="57" customHeight="1" spans="1:76">
      <c r="A184" s="458">
        <v>1</v>
      </c>
      <c r="B184" s="479" t="s">
        <v>1400</v>
      </c>
      <c r="C184" s="478" t="s">
        <v>1401</v>
      </c>
      <c r="D184" s="478">
        <v>653000</v>
      </c>
      <c r="E184" s="586" t="s">
        <v>1402</v>
      </c>
      <c r="F184" s="456" t="s">
        <v>1403</v>
      </c>
      <c r="G184" s="478" t="s">
        <v>1404</v>
      </c>
      <c r="H184" s="467" t="s">
        <v>55</v>
      </c>
      <c r="I184" s="477" t="s">
        <v>209</v>
      </c>
      <c r="J184" s="456">
        <v>2020</v>
      </c>
      <c r="K184" s="456">
        <v>1</v>
      </c>
      <c r="L184" s="488">
        <v>43831</v>
      </c>
      <c r="M184" s="488">
        <v>44531</v>
      </c>
      <c r="N184" s="478" t="s">
        <v>1404</v>
      </c>
      <c r="O184" s="478" t="s">
        <v>1404</v>
      </c>
      <c r="P184" s="478" t="s">
        <v>1405</v>
      </c>
      <c r="Q184" s="478" t="s">
        <v>1406</v>
      </c>
      <c r="R184" s="558">
        <v>26100</v>
      </c>
      <c r="S184" s="456" t="s">
        <v>213</v>
      </c>
      <c r="T184" s="456" t="s">
        <v>213</v>
      </c>
      <c r="U184" s="456" t="s">
        <v>213</v>
      </c>
      <c r="V184" s="456" t="s">
        <v>214</v>
      </c>
      <c r="W184" s="456" t="s">
        <v>213</v>
      </c>
      <c r="X184" s="456" t="s">
        <v>213</v>
      </c>
      <c r="Y184" s="456" t="s">
        <v>213</v>
      </c>
      <c r="Z184" s="456" t="s">
        <v>213</v>
      </c>
      <c r="AA184" s="456" t="s">
        <v>213</v>
      </c>
      <c r="AB184" s="479"/>
      <c r="AC184" s="479"/>
      <c r="AD184" s="457" t="s">
        <v>213</v>
      </c>
      <c r="AE184" s="456" t="s">
        <v>213</v>
      </c>
      <c r="AF184" s="456" t="s">
        <v>1407</v>
      </c>
      <c r="AG184" s="456" t="s">
        <v>215</v>
      </c>
      <c r="AH184" s="456" t="s">
        <v>214</v>
      </c>
      <c r="AI184" s="456" t="s">
        <v>214</v>
      </c>
      <c r="AJ184" s="456" t="s">
        <v>260</v>
      </c>
      <c r="AK184" s="558">
        <v>26100</v>
      </c>
      <c r="AL184" s="558">
        <v>1100</v>
      </c>
      <c r="AM184" s="558">
        <v>25000</v>
      </c>
      <c r="AN184" s="558"/>
      <c r="AO184" s="558"/>
      <c r="AP184" s="558"/>
      <c r="AQ184" s="558">
        <v>10000</v>
      </c>
      <c r="AR184" s="558"/>
      <c r="AS184" s="558">
        <v>10000</v>
      </c>
      <c r="AT184" s="558"/>
      <c r="AU184" s="558"/>
      <c r="AV184" s="558"/>
      <c r="AW184" s="558">
        <f t="shared" ref="AW184:AW190" si="23">AX184</f>
        <v>8000</v>
      </c>
      <c r="AX184" s="558">
        <v>8000</v>
      </c>
      <c r="AY184" s="558"/>
      <c r="AZ184" s="558"/>
      <c r="BA184" s="558"/>
      <c r="BB184" s="558"/>
      <c r="BC184" s="558">
        <v>3000</v>
      </c>
      <c r="BD184" s="558"/>
      <c r="BE184" s="558" t="s">
        <v>13</v>
      </c>
      <c r="BF184" s="558">
        <f t="shared" ref="BF184:BF190" si="24">BG184</f>
        <v>98723</v>
      </c>
      <c r="BG184" s="558">
        <v>98723</v>
      </c>
      <c r="BH184" s="558"/>
      <c r="BI184" s="558"/>
      <c r="BJ184" s="558">
        <v>26100</v>
      </c>
      <c r="BK184" s="558">
        <v>26100</v>
      </c>
      <c r="BL184" s="558"/>
      <c r="BM184" s="699">
        <f>(98723-26100)/(25000+25000*0.045*15)</f>
        <v>1.73428059701493</v>
      </c>
      <c r="BN184" s="458">
        <v>15</v>
      </c>
      <c r="BO184" s="558">
        <v>10000</v>
      </c>
      <c r="BP184" s="558">
        <v>10000</v>
      </c>
      <c r="BQ184" s="558"/>
      <c r="BR184" s="558"/>
      <c r="BS184" s="558"/>
      <c r="BT184" s="558"/>
      <c r="BU184" s="458" t="s">
        <v>1402</v>
      </c>
      <c r="BV184" s="702" t="s">
        <v>1408</v>
      </c>
      <c r="BW184" s="415" t="e">
        <f>VLOOKUP(P184,'[1]2021年自治区专项债券项目财政部、发改委审核通过明细表'!$F:$F,1,FALSE)</f>
        <v>#N/A</v>
      </c>
      <c r="BX184" s="415" t="e">
        <f>VLOOKUP(E184,'[1]2021年自治区专项债券项目财政部、发改委审核通过明细表'!$E:$E,1,FALSE)</f>
        <v>#N/A</v>
      </c>
    </row>
    <row r="185" s="416" customFormat="1" ht="57" customHeight="1" spans="1:76">
      <c r="A185" s="458">
        <v>2</v>
      </c>
      <c r="B185" s="479" t="s">
        <v>1400</v>
      </c>
      <c r="C185" s="478" t="s">
        <v>1409</v>
      </c>
      <c r="D185" s="478">
        <v>653001</v>
      </c>
      <c r="E185" s="586" t="s">
        <v>1410</v>
      </c>
      <c r="F185" s="456" t="s">
        <v>1411</v>
      </c>
      <c r="G185" s="478" t="s">
        <v>1412</v>
      </c>
      <c r="H185" s="467" t="s">
        <v>55</v>
      </c>
      <c r="I185" s="477" t="s">
        <v>209</v>
      </c>
      <c r="J185" s="456">
        <v>2020</v>
      </c>
      <c r="K185" s="456">
        <v>1</v>
      </c>
      <c r="L185" s="488">
        <v>44256</v>
      </c>
      <c r="M185" s="488">
        <v>44378</v>
      </c>
      <c r="N185" s="478" t="s">
        <v>1412</v>
      </c>
      <c r="O185" s="478" t="s">
        <v>1412</v>
      </c>
      <c r="P185" s="478" t="s">
        <v>1413</v>
      </c>
      <c r="Q185" s="478" t="s">
        <v>1414</v>
      </c>
      <c r="R185" s="558">
        <v>19000</v>
      </c>
      <c r="S185" s="456" t="s">
        <v>213</v>
      </c>
      <c r="T185" s="456" t="s">
        <v>213</v>
      </c>
      <c r="U185" s="456" t="s">
        <v>213</v>
      </c>
      <c r="V185" s="456" t="s">
        <v>214</v>
      </c>
      <c r="W185" s="456" t="s">
        <v>213</v>
      </c>
      <c r="X185" s="456" t="s">
        <v>213</v>
      </c>
      <c r="Y185" s="456" t="s">
        <v>213</v>
      </c>
      <c r="Z185" s="456" t="s">
        <v>213</v>
      </c>
      <c r="AA185" s="456" t="s">
        <v>213</v>
      </c>
      <c r="AB185" s="479"/>
      <c r="AC185" s="479"/>
      <c r="AD185" s="457" t="s">
        <v>213</v>
      </c>
      <c r="AE185" s="456" t="s">
        <v>213</v>
      </c>
      <c r="AF185" s="456" t="s">
        <v>1415</v>
      </c>
      <c r="AG185" s="456" t="s">
        <v>215</v>
      </c>
      <c r="AH185" s="456" t="s">
        <v>214</v>
      </c>
      <c r="AI185" s="456" t="s">
        <v>214</v>
      </c>
      <c r="AJ185" s="456" t="s">
        <v>214</v>
      </c>
      <c r="AK185" s="558">
        <v>19000</v>
      </c>
      <c r="AL185" s="558">
        <v>2000</v>
      </c>
      <c r="AM185" s="558">
        <v>13000</v>
      </c>
      <c r="AN185" s="558"/>
      <c r="AO185" s="558"/>
      <c r="AP185" s="558"/>
      <c r="AQ185" s="558"/>
      <c r="AR185" s="558">
        <v>0</v>
      </c>
      <c r="AS185" s="558">
        <v>0</v>
      </c>
      <c r="AT185" s="558">
        <v>0</v>
      </c>
      <c r="AU185" s="558">
        <v>0</v>
      </c>
      <c r="AV185" s="558">
        <v>0</v>
      </c>
      <c r="AW185" s="558">
        <f t="shared" si="23"/>
        <v>13000</v>
      </c>
      <c r="AX185" s="558">
        <v>13000</v>
      </c>
      <c r="AY185" s="558"/>
      <c r="AZ185" s="558"/>
      <c r="BA185" s="558"/>
      <c r="BB185" s="558"/>
      <c r="BC185" s="558">
        <v>13000</v>
      </c>
      <c r="BD185" s="558"/>
      <c r="BE185" s="558" t="s">
        <v>13</v>
      </c>
      <c r="BF185" s="558">
        <f t="shared" si="24"/>
        <v>53200</v>
      </c>
      <c r="BG185" s="558">
        <v>53200</v>
      </c>
      <c r="BH185" s="558"/>
      <c r="BI185" s="558"/>
      <c r="BJ185" s="558">
        <v>19000</v>
      </c>
      <c r="BK185" s="558">
        <v>19000</v>
      </c>
      <c r="BL185" s="558"/>
      <c r="BM185" s="699">
        <f t="shared" ref="BM185:BM190" si="25">(BG185-BJ185)/(BC185+BC185*0.045*BN185)</f>
        <v>1.57060849598163</v>
      </c>
      <c r="BN185" s="458">
        <v>15</v>
      </c>
      <c r="BO185" s="558"/>
      <c r="BP185" s="558"/>
      <c r="BQ185" s="558"/>
      <c r="BR185" s="558"/>
      <c r="BS185" s="558"/>
      <c r="BT185" s="558"/>
      <c r="BU185" s="458" t="s">
        <v>1416</v>
      </c>
      <c r="BV185" s="702" t="s">
        <v>1417</v>
      </c>
      <c r="BW185" s="415" t="e">
        <f>VLOOKUP(P185,'[1]2021年自治区专项债券项目财政部、发改委审核通过明细表'!$F:$F,1,FALSE)</f>
        <v>#N/A</v>
      </c>
      <c r="BX185" s="415" t="e">
        <f>VLOOKUP(E185,'[1]2021年自治区专项债券项目财政部、发改委审核通过明细表'!$E:$E,1,FALSE)</f>
        <v>#N/A</v>
      </c>
    </row>
    <row r="186" s="416" customFormat="1" ht="57" customHeight="1" spans="1:76">
      <c r="A186" s="458">
        <v>3</v>
      </c>
      <c r="B186" s="479" t="s">
        <v>1400</v>
      </c>
      <c r="C186" s="478" t="s">
        <v>1409</v>
      </c>
      <c r="D186" s="478">
        <v>653001</v>
      </c>
      <c r="E186" s="478" t="s">
        <v>1418</v>
      </c>
      <c r="F186" s="456" t="s">
        <v>1419</v>
      </c>
      <c r="G186" s="478" t="s">
        <v>1412</v>
      </c>
      <c r="H186" s="467" t="s">
        <v>55</v>
      </c>
      <c r="I186" s="477" t="s">
        <v>209</v>
      </c>
      <c r="J186" s="456">
        <v>2020</v>
      </c>
      <c r="K186" s="456">
        <v>2</v>
      </c>
      <c r="L186" s="488">
        <v>44256</v>
      </c>
      <c r="M186" s="488">
        <v>44866</v>
      </c>
      <c r="N186" s="478" t="s">
        <v>1412</v>
      </c>
      <c r="O186" s="478" t="s">
        <v>1412</v>
      </c>
      <c r="P186" s="478" t="s">
        <v>1420</v>
      </c>
      <c r="Q186" s="478" t="s">
        <v>1421</v>
      </c>
      <c r="R186" s="558">
        <v>21400</v>
      </c>
      <c r="S186" s="456" t="s">
        <v>213</v>
      </c>
      <c r="T186" s="456" t="s">
        <v>214</v>
      </c>
      <c r="U186" s="456" t="s">
        <v>214</v>
      </c>
      <c r="V186" s="456" t="s">
        <v>214</v>
      </c>
      <c r="W186" s="456" t="s">
        <v>213</v>
      </c>
      <c r="X186" s="456" t="s">
        <v>213</v>
      </c>
      <c r="Y186" s="456" t="s">
        <v>213</v>
      </c>
      <c r="Z186" s="456" t="s">
        <v>213</v>
      </c>
      <c r="AA186" s="456" t="s">
        <v>213</v>
      </c>
      <c r="AB186" s="479"/>
      <c r="AC186" s="479"/>
      <c r="AD186" s="457" t="s">
        <v>213</v>
      </c>
      <c r="AE186" s="456" t="s">
        <v>213</v>
      </c>
      <c r="AF186" s="456" t="s">
        <v>1422</v>
      </c>
      <c r="AG186" s="456" t="s">
        <v>215</v>
      </c>
      <c r="AH186" s="456" t="s">
        <v>214</v>
      </c>
      <c r="AI186" s="456" t="s">
        <v>214</v>
      </c>
      <c r="AJ186" s="456" t="s">
        <v>214</v>
      </c>
      <c r="AK186" s="558">
        <v>21400</v>
      </c>
      <c r="AL186" s="558">
        <v>5400</v>
      </c>
      <c r="AM186" s="558">
        <v>16000</v>
      </c>
      <c r="AN186" s="558"/>
      <c r="AO186" s="558"/>
      <c r="AP186" s="558"/>
      <c r="AQ186" s="558"/>
      <c r="AR186" s="558">
        <v>0</v>
      </c>
      <c r="AS186" s="558">
        <v>0</v>
      </c>
      <c r="AT186" s="558">
        <v>0</v>
      </c>
      <c r="AU186" s="558">
        <v>0</v>
      </c>
      <c r="AV186" s="558">
        <v>0</v>
      </c>
      <c r="AW186" s="558">
        <f t="shared" si="23"/>
        <v>16000</v>
      </c>
      <c r="AX186" s="558">
        <v>16000</v>
      </c>
      <c r="AY186" s="558"/>
      <c r="AZ186" s="558"/>
      <c r="BA186" s="558"/>
      <c r="BB186" s="558"/>
      <c r="BC186" s="558">
        <v>10000</v>
      </c>
      <c r="BD186" s="558"/>
      <c r="BE186" s="558" t="s">
        <v>13</v>
      </c>
      <c r="BF186" s="558">
        <f t="shared" si="24"/>
        <v>48862</v>
      </c>
      <c r="BG186" s="558">
        <v>48862</v>
      </c>
      <c r="BH186" s="558"/>
      <c r="BI186" s="558"/>
      <c r="BJ186" s="558">
        <v>21400</v>
      </c>
      <c r="BK186" s="558">
        <v>21400</v>
      </c>
      <c r="BL186" s="558"/>
      <c r="BM186" s="699">
        <f t="shared" si="25"/>
        <v>1.6395223880597</v>
      </c>
      <c r="BN186" s="458">
        <v>15</v>
      </c>
      <c r="BO186" s="558"/>
      <c r="BP186" s="558"/>
      <c r="BQ186" s="558"/>
      <c r="BR186" s="558"/>
      <c r="BS186" s="558"/>
      <c r="BT186" s="558"/>
      <c r="BU186" s="458"/>
      <c r="BW186" s="415" t="str">
        <f>VLOOKUP(P186,'[1]2021年自治区专项债券项目财政部、发改委审核通过明细表'!$F:$F,1,FALSE)</f>
        <v>P20653001-0140</v>
      </c>
      <c r="BX186" s="415" t="str">
        <f>VLOOKUP(E186,'[1]2021年自治区专项债券项目财政部、发改委审核通过明细表'!$E:$E,1,FALSE)</f>
        <v>阿图什市服装服饰小微产业园基础设施项目</v>
      </c>
    </row>
    <row r="187" s="416" customFormat="1" ht="57" customHeight="1" spans="1:76">
      <c r="A187" s="458">
        <v>4</v>
      </c>
      <c r="B187" s="479" t="s">
        <v>1400</v>
      </c>
      <c r="C187" s="478" t="s">
        <v>1409</v>
      </c>
      <c r="D187" s="478">
        <v>653001</v>
      </c>
      <c r="E187" s="478" t="s">
        <v>1423</v>
      </c>
      <c r="F187" s="456" t="s">
        <v>1424</v>
      </c>
      <c r="G187" s="478" t="s">
        <v>1412</v>
      </c>
      <c r="H187" s="467" t="s">
        <v>55</v>
      </c>
      <c r="I187" s="477" t="s">
        <v>209</v>
      </c>
      <c r="J187" s="456">
        <v>2020</v>
      </c>
      <c r="K187" s="456">
        <v>2</v>
      </c>
      <c r="L187" s="488">
        <v>44256</v>
      </c>
      <c r="M187" s="488">
        <v>44866</v>
      </c>
      <c r="N187" s="478" t="s">
        <v>1412</v>
      </c>
      <c r="O187" s="478" t="s">
        <v>1412</v>
      </c>
      <c r="P187" s="478" t="s">
        <v>1425</v>
      </c>
      <c r="Q187" s="478" t="s">
        <v>1426</v>
      </c>
      <c r="R187" s="558">
        <v>19000</v>
      </c>
      <c r="S187" s="456" t="s">
        <v>213</v>
      </c>
      <c r="T187" s="456" t="s">
        <v>213</v>
      </c>
      <c r="U187" s="456" t="s">
        <v>213</v>
      </c>
      <c r="V187" s="456" t="s">
        <v>213</v>
      </c>
      <c r="W187" s="456" t="s">
        <v>213</v>
      </c>
      <c r="X187" s="456" t="s">
        <v>213</v>
      </c>
      <c r="Y187" s="456" t="s">
        <v>213</v>
      </c>
      <c r="Z187" s="456" t="s">
        <v>213</v>
      </c>
      <c r="AA187" s="456" t="s">
        <v>213</v>
      </c>
      <c r="AB187" s="479"/>
      <c r="AC187" s="479"/>
      <c r="AD187" s="457" t="s">
        <v>213</v>
      </c>
      <c r="AE187" s="456" t="s">
        <v>213</v>
      </c>
      <c r="AF187" s="456" t="s">
        <v>1427</v>
      </c>
      <c r="AG187" s="456" t="s">
        <v>215</v>
      </c>
      <c r="AH187" s="456" t="s">
        <v>214</v>
      </c>
      <c r="AI187" s="456" t="s">
        <v>214</v>
      </c>
      <c r="AJ187" s="456" t="s">
        <v>214</v>
      </c>
      <c r="AK187" s="558">
        <v>19000</v>
      </c>
      <c r="AL187" s="558">
        <v>4000</v>
      </c>
      <c r="AM187" s="558">
        <v>15000</v>
      </c>
      <c r="AN187" s="558"/>
      <c r="AO187" s="558"/>
      <c r="AP187" s="558"/>
      <c r="AQ187" s="558"/>
      <c r="AR187" s="558">
        <v>0</v>
      </c>
      <c r="AS187" s="558">
        <v>0</v>
      </c>
      <c r="AT187" s="558">
        <v>0</v>
      </c>
      <c r="AU187" s="558">
        <v>0</v>
      </c>
      <c r="AV187" s="558">
        <v>0</v>
      </c>
      <c r="AW187" s="558">
        <f t="shared" si="23"/>
        <v>15000</v>
      </c>
      <c r="AX187" s="558">
        <v>15000</v>
      </c>
      <c r="AY187" s="558"/>
      <c r="AZ187" s="558"/>
      <c r="BA187" s="558"/>
      <c r="BB187" s="558"/>
      <c r="BC187" s="558">
        <v>10000</v>
      </c>
      <c r="BD187" s="558"/>
      <c r="BE187" s="558" t="s">
        <v>13</v>
      </c>
      <c r="BF187" s="558">
        <f t="shared" si="24"/>
        <v>47687</v>
      </c>
      <c r="BG187" s="558">
        <v>47687</v>
      </c>
      <c r="BH187" s="558"/>
      <c r="BI187" s="558"/>
      <c r="BJ187" s="558">
        <v>19000</v>
      </c>
      <c r="BK187" s="558">
        <v>19000</v>
      </c>
      <c r="BL187" s="558"/>
      <c r="BM187" s="699">
        <f t="shared" si="25"/>
        <v>1.71265671641791</v>
      </c>
      <c r="BN187" s="458">
        <v>15</v>
      </c>
      <c r="BO187" s="558"/>
      <c r="BP187" s="558"/>
      <c r="BQ187" s="558"/>
      <c r="BR187" s="558"/>
      <c r="BS187" s="558"/>
      <c r="BT187" s="558"/>
      <c r="BU187" s="458"/>
      <c r="BW187" s="415" t="str">
        <f>VLOOKUP(P187,'[1]2021年自治区专项债券项目财政部、发改委审核通过明细表'!$F:$F,1,FALSE)</f>
        <v>P20653001-0141</v>
      </c>
      <c r="BX187" s="415" t="str">
        <f>VLOOKUP(E187,'[1]2021年自治区专项债券项目财政部、发改委审核通过明细表'!$E:$E,1,FALSE)</f>
        <v>阿图什市服装服饰小微产业园标准化厂房项目</v>
      </c>
    </row>
    <row r="188" s="416" customFormat="1" ht="57" customHeight="1" spans="1:76">
      <c r="A188" s="458">
        <v>5</v>
      </c>
      <c r="B188" s="479" t="s">
        <v>1400</v>
      </c>
      <c r="C188" s="478" t="s">
        <v>1409</v>
      </c>
      <c r="D188" s="478">
        <v>653001</v>
      </c>
      <c r="E188" s="478" t="s">
        <v>1428</v>
      </c>
      <c r="F188" s="456" t="s">
        <v>1429</v>
      </c>
      <c r="G188" s="478" t="s">
        <v>1412</v>
      </c>
      <c r="H188" s="467" t="s">
        <v>47</v>
      </c>
      <c r="I188" s="477" t="s">
        <v>209</v>
      </c>
      <c r="J188" s="456">
        <v>2020</v>
      </c>
      <c r="K188" s="456">
        <v>1</v>
      </c>
      <c r="L188" s="488">
        <v>44256</v>
      </c>
      <c r="M188" s="488">
        <v>44835</v>
      </c>
      <c r="N188" s="478" t="s">
        <v>1412</v>
      </c>
      <c r="O188" s="478" t="s">
        <v>1412</v>
      </c>
      <c r="P188" s="478" t="s">
        <v>1430</v>
      </c>
      <c r="Q188" s="478" t="s">
        <v>1431</v>
      </c>
      <c r="R188" s="558">
        <v>2400</v>
      </c>
      <c r="S188" s="456" t="s">
        <v>213</v>
      </c>
      <c r="T188" s="456" t="s">
        <v>213</v>
      </c>
      <c r="U188" s="456" t="s">
        <v>213</v>
      </c>
      <c r="V188" s="456" t="s">
        <v>214</v>
      </c>
      <c r="W188" s="456" t="s">
        <v>214</v>
      </c>
      <c r="X188" s="456" t="s">
        <v>213</v>
      </c>
      <c r="Y188" s="456" t="s">
        <v>213</v>
      </c>
      <c r="Z188" s="456" t="s">
        <v>213</v>
      </c>
      <c r="AA188" s="456" t="s">
        <v>213</v>
      </c>
      <c r="AB188" s="479"/>
      <c r="AC188" s="479"/>
      <c r="AD188" s="457" t="s">
        <v>213</v>
      </c>
      <c r="AE188" s="456" t="s">
        <v>213</v>
      </c>
      <c r="AF188" s="456" t="s">
        <v>1432</v>
      </c>
      <c r="AG188" s="456" t="s">
        <v>215</v>
      </c>
      <c r="AH188" s="456" t="s">
        <v>214</v>
      </c>
      <c r="AI188" s="456" t="s">
        <v>214</v>
      </c>
      <c r="AJ188" s="456" t="s">
        <v>214</v>
      </c>
      <c r="AK188" s="558">
        <v>2400</v>
      </c>
      <c r="AL188" s="558">
        <v>400</v>
      </c>
      <c r="AM188" s="558">
        <v>2000</v>
      </c>
      <c r="AN188" s="558"/>
      <c r="AO188" s="558"/>
      <c r="AP188" s="558"/>
      <c r="AQ188" s="558"/>
      <c r="AR188" s="558">
        <v>0</v>
      </c>
      <c r="AS188" s="558">
        <v>0</v>
      </c>
      <c r="AT188" s="558">
        <v>0</v>
      </c>
      <c r="AU188" s="558">
        <v>0</v>
      </c>
      <c r="AV188" s="558">
        <v>0</v>
      </c>
      <c r="AW188" s="558">
        <f t="shared" si="23"/>
        <v>2000</v>
      </c>
      <c r="AX188" s="558">
        <v>2000</v>
      </c>
      <c r="AY188" s="558"/>
      <c r="AZ188" s="558"/>
      <c r="BA188" s="558"/>
      <c r="BB188" s="558"/>
      <c r="BC188" s="558">
        <v>2000</v>
      </c>
      <c r="BD188" s="558"/>
      <c r="BE188" s="558" t="s">
        <v>10</v>
      </c>
      <c r="BF188" s="558">
        <f t="shared" si="24"/>
        <v>6888</v>
      </c>
      <c r="BG188" s="558">
        <v>6888</v>
      </c>
      <c r="BH188" s="558"/>
      <c r="BI188" s="558"/>
      <c r="BJ188" s="558">
        <v>2400</v>
      </c>
      <c r="BK188" s="558">
        <v>2400</v>
      </c>
      <c r="BL188" s="558"/>
      <c r="BM188" s="699">
        <f t="shared" si="25"/>
        <v>1.54758620689655</v>
      </c>
      <c r="BN188" s="458">
        <v>10</v>
      </c>
      <c r="BO188" s="558"/>
      <c r="BP188" s="558"/>
      <c r="BQ188" s="558"/>
      <c r="BR188" s="558"/>
      <c r="BS188" s="558"/>
      <c r="BT188" s="558"/>
      <c r="BU188" s="458"/>
      <c r="BW188" s="415" t="str">
        <f>VLOOKUP(P188,'[1]2021年自治区专项债券项目财政部、发改委审核通过明细表'!$F:$F,1,FALSE)</f>
        <v>P20653001-0139</v>
      </c>
      <c r="BX188" s="415" t="str">
        <f>VLOOKUP(E188,'[1]2021年自治区专项债券项目财政部、发改委审核通过明细表'!$E:$E,1,FALSE)</f>
        <v>阿图什市工业园区市政供水管网改造项目</v>
      </c>
    </row>
    <row r="189" s="416" customFormat="1" ht="57" customHeight="1" spans="1:76">
      <c r="A189" s="458">
        <v>6</v>
      </c>
      <c r="B189" s="479" t="s">
        <v>1400</v>
      </c>
      <c r="C189" s="478" t="s">
        <v>1433</v>
      </c>
      <c r="D189" s="478">
        <v>653022</v>
      </c>
      <c r="E189" s="586" t="s">
        <v>1434</v>
      </c>
      <c r="F189" s="456" t="s">
        <v>1435</v>
      </c>
      <c r="G189" s="478" t="s">
        <v>1436</v>
      </c>
      <c r="H189" s="467" t="s">
        <v>21</v>
      </c>
      <c r="I189" s="477" t="s">
        <v>209</v>
      </c>
      <c r="J189" s="456">
        <v>2020</v>
      </c>
      <c r="K189" s="456">
        <v>1</v>
      </c>
      <c r="L189" s="488">
        <v>44256</v>
      </c>
      <c r="M189" s="488">
        <v>44621</v>
      </c>
      <c r="N189" s="478" t="s">
        <v>1436</v>
      </c>
      <c r="O189" s="478" t="s">
        <v>1436</v>
      </c>
      <c r="P189" s="478" t="s">
        <v>1437</v>
      </c>
      <c r="Q189" s="478" t="s">
        <v>1438</v>
      </c>
      <c r="R189" s="558">
        <v>3858</v>
      </c>
      <c r="S189" s="456" t="s">
        <v>213</v>
      </c>
      <c r="T189" s="456" t="s">
        <v>213</v>
      </c>
      <c r="U189" s="456" t="s">
        <v>213</v>
      </c>
      <c r="V189" s="456" t="s">
        <v>213</v>
      </c>
      <c r="W189" s="456" t="s">
        <v>213</v>
      </c>
      <c r="X189" s="456" t="s">
        <v>213</v>
      </c>
      <c r="Y189" s="456" t="s">
        <v>213</v>
      </c>
      <c r="Z189" s="456" t="s">
        <v>213</v>
      </c>
      <c r="AA189" s="456" t="s">
        <v>213</v>
      </c>
      <c r="AB189" s="479">
        <v>3000</v>
      </c>
      <c r="AC189" s="479"/>
      <c r="AD189" s="457" t="s">
        <v>213</v>
      </c>
      <c r="AE189" s="456" t="s">
        <v>213</v>
      </c>
      <c r="AF189" s="456" t="s">
        <v>1439</v>
      </c>
      <c r="AG189" s="456" t="s">
        <v>548</v>
      </c>
      <c r="AH189" s="456" t="s">
        <v>214</v>
      </c>
      <c r="AI189" s="456" t="s">
        <v>214</v>
      </c>
      <c r="AJ189" s="456" t="s">
        <v>260</v>
      </c>
      <c r="AK189" s="558">
        <v>3858</v>
      </c>
      <c r="AL189" s="558">
        <v>0</v>
      </c>
      <c r="AM189" s="558">
        <v>3000</v>
      </c>
      <c r="AN189" s="558">
        <v>0</v>
      </c>
      <c r="AO189" s="558">
        <v>0</v>
      </c>
      <c r="AP189" s="558">
        <v>858</v>
      </c>
      <c r="AQ189" s="558">
        <v>0</v>
      </c>
      <c r="AR189" s="558">
        <v>0</v>
      </c>
      <c r="AS189" s="558">
        <v>0</v>
      </c>
      <c r="AT189" s="558">
        <v>0</v>
      </c>
      <c r="AU189" s="558">
        <v>0</v>
      </c>
      <c r="AV189" s="558">
        <v>0</v>
      </c>
      <c r="AW189" s="558">
        <f t="shared" si="23"/>
        <v>3000</v>
      </c>
      <c r="AX189" s="558">
        <v>3000</v>
      </c>
      <c r="AY189" s="558"/>
      <c r="AZ189" s="558"/>
      <c r="BA189" s="558"/>
      <c r="BB189" s="558"/>
      <c r="BC189" s="558">
        <v>3000</v>
      </c>
      <c r="BD189" s="558">
        <v>3000</v>
      </c>
      <c r="BE189" s="558" t="s">
        <v>13</v>
      </c>
      <c r="BF189" s="558">
        <f t="shared" si="24"/>
        <v>13456</v>
      </c>
      <c r="BG189" s="558">
        <v>13456</v>
      </c>
      <c r="BH189" s="558">
        <v>0</v>
      </c>
      <c r="BI189" s="558">
        <v>0</v>
      </c>
      <c r="BJ189" s="558">
        <v>3858</v>
      </c>
      <c r="BK189" s="558">
        <v>3858</v>
      </c>
      <c r="BL189" s="558">
        <v>0</v>
      </c>
      <c r="BM189" s="699">
        <f t="shared" si="25"/>
        <v>1.91004975124378</v>
      </c>
      <c r="BN189" s="458">
        <v>15</v>
      </c>
      <c r="BO189" s="558">
        <v>0</v>
      </c>
      <c r="BP189" s="558">
        <v>0</v>
      </c>
      <c r="BQ189" s="558"/>
      <c r="BR189" s="558"/>
      <c r="BS189" s="558"/>
      <c r="BT189" s="558"/>
      <c r="BU189" s="458" t="s">
        <v>1434</v>
      </c>
      <c r="BV189" s="702" t="s">
        <v>1440</v>
      </c>
      <c r="BW189" s="415" t="e">
        <f>VLOOKUP(P189,'[1]2021年自治区专项债券项目财政部、发改委审核通过明细表'!$F:$F,1,FALSE)</f>
        <v>#N/A</v>
      </c>
      <c r="BX189" s="415" t="e">
        <f>VLOOKUP(E189,'[1]2021年自治区专项债券项目财政部、发改委审核通过明细表'!$E:$E,1,FALSE)</f>
        <v>#N/A</v>
      </c>
    </row>
    <row r="190" s="416" customFormat="1" ht="57" customHeight="1" spans="1:76">
      <c r="A190" s="458">
        <v>7</v>
      </c>
      <c r="B190" s="479" t="s">
        <v>1400</v>
      </c>
      <c r="C190" s="478" t="s">
        <v>1441</v>
      </c>
      <c r="D190" s="478">
        <v>653024</v>
      </c>
      <c r="E190" s="478" t="s">
        <v>1442</v>
      </c>
      <c r="F190" s="456" t="s">
        <v>1443</v>
      </c>
      <c r="G190" s="478" t="s">
        <v>1444</v>
      </c>
      <c r="H190" s="467" t="s">
        <v>57</v>
      </c>
      <c r="I190" s="477" t="s">
        <v>209</v>
      </c>
      <c r="J190" s="456">
        <v>2020</v>
      </c>
      <c r="K190" s="456">
        <v>2</v>
      </c>
      <c r="L190" s="488">
        <v>44062</v>
      </c>
      <c r="M190" s="488">
        <v>44804</v>
      </c>
      <c r="N190" s="478" t="s">
        <v>1444</v>
      </c>
      <c r="O190" s="478" t="s">
        <v>1444</v>
      </c>
      <c r="P190" s="478" t="s">
        <v>1445</v>
      </c>
      <c r="Q190" s="478" t="s">
        <v>1446</v>
      </c>
      <c r="R190" s="558">
        <v>25000</v>
      </c>
      <c r="S190" s="456" t="s">
        <v>213</v>
      </c>
      <c r="T190" s="456" t="s">
        <v>213</v>
      </c>
      <c r="U190" s="456" t="s">
        <v>213</v>
      </c>
      <c r="V190" s="456" t="s">
        <v>213</v>
      </c>
      <c r="W190" s="456" t="s">
        <v>213</v>
      </c>
      <c r="X190" s="456" t="s">
        <v>213</v>
      </c>
      <c r="Y190" s="456" t="s">
        <v>213</v>
      </c>
      <c r="Z190" s="456" t="s">
        <v>213</v>
      </c>
      <c r="AA190" s="456" t="s">
        <v>213</v>
      </c>
      <c r="AB190" s="479"/>
      <c r="AC190" s="479"/>
      <c r="AD190" s="457" t="s">
        <v>213</v>
      </c>
      <c r="AE190" s="456" t="s">
        <v>213</v>
      </c>
      <c r="AF190" s="456" t="s">
        <v>1447</v>
      </c>
      <c r="AG190" s="456" t="s">
        <v>548</v>
      </c>
      <c r="AH190" s="456" t="s">
        <v>214</v>
      </c>
      <c r="AI190" s="456" t="s">
        <v>214</v>
      </c>
      <c r="AJ190" s="456" t="s">
        <v>260</v>
      </c>
      <c r="AK190" s="558">
        <v>25000</v>
      </c>
      <c r="AL190" s="558">
        <v>1000</v>
      </c>
      <c r="AM190" s="558">
        <v>24000</v>
      </c>
      <c r="AN190" s="558"/>
      <c r="AO190" s="558"/>
      <c r="AP190" s="558"/>
      <c r="AQ190" s="558">
        <v>4000</v>
      </c>
      <c r="AR190" s="558">
        <v>0</v>
      </c>
      <c r="AS190" s="558">
        <v>4000</v>
      </c>
      <c r="AT190" s="558"/>
      <c r="AU190" s="558"/>
      <c r="AV190" s="558"/>
      <c r="AW190" s="558">
        <f t="shared" si="23"/>
        <v>2000</v>
      </c>
      <c r="AX190" s="558">
        <v>2000</v>
      </c>
      <c r="AY190" s="558"/>
      <c r="AZ190" s="558"/>
      <c r="BA190" s="558"/>
      <c r="BB190" s="558"/>
      <c r="BC190" s="558">
        <v>2000</v>
      </c>
      <c r="BD190" s="558"/>
      <c r="BE190" s="558"/>
      <c r="BF190" s="558">
        <f t="shared" si="24"/>
        <v>58962</v>
      </c>
      <c r="BG190" s="558">
        <v>58962</v>
      </c>
      <c r="BH190" s="558"/>
      <c r="BI190" s="558"/>
      <c r="BJ190" s="558">
        <v>25000</v>
      </c>
      <c r="BK190" s="558">
        <v>25000</v>
      </c>
      <c r="BL190" s="558"/>
      <c r="BM190" s="699">
        <f t="shared" si="25"/>
        <v>8.93736842105263</v>
      </c>
      <c r="BN190" s="458">
        <v>20</v>
      </c>
      <c r="BO190" s="558">
        <v>4000</v>
      </c>
      <c r="BP190" s="558">
        <v>4000</v>
      </c>
      <c r="BQ190" s="558"/>
      <c r="BR190" s="558"/>
      <c r="BS190" s="558"/>
      <c r="BT190" s="558"/>
      <c r="BU190" s="458" t="s">
        <v>1442</v>
      </c>
      <c r="BW190" s="415" t="str">
        <f>VLOOKUP(P190,'[1]2021年自治区专项债券项目财政部、发改委审核通过明细表'!$F:$F,1,FALSE)</f>
        <v>P20653024-0049</v>
      </c>
      <c r="BX190" s="415" t="str">
        <f>VLOOKUP(E190,'[1]2021年自治区专项债券项目财政部、发改委审核通过明细表'!$E:$E,1,FALSE)</f>
        <v>乌恰县老旧小区提升改造项目</v>
      </c>
    </row>
    <row r="191" s="436" customFormat="1" ht="33" customHeight="1" spans="1:76">
      <c r="A191" s="646" t="s">
        <v>1448</v>
      </c>
      <c r="B191" s="647"/>
      <c r="C191" s="647"/>
      <c r="D191" s="647"/>
      <c r="E191" s="647"/>
      <c r="F191" s="648"/>
      <c r="G191" s="649"/>
      <c r="H191" s="649"/>
      <c r="I191" s="649"/>
      <c r="J191" s="649"/>
      <c r="K191" s="665"/>
      <c r="L191" s="665"/>
      <c r="M191" s="665"/>
      <c r="N191" s="649"/>
      <c r="O191" s="649"/>
      <c r="P191" s="649"/>
      <c r="Q191" s="649"/>
      <c r="R191" s="674">
        <f>SUM(R192:R210)</f>
        <v>230691.19</v>
      </c>
      <c r="S191" s="675"/>
      <c r="T191" s="675"/>
      <c r="U191" s="675"/>
      <c r="V191" s="675"/>
      <c r="W191" s="675"/>
      <c r="X191" s="675"/>
      <c r="Y191" s="675"/>
      <c r="Z191" s="675"/>
      <c r="AA191" s="675"/>
      <c r="AB191" s="674">
        <f>SUM(AB192:AB210)</f>
        <v>13000</v>
      </c>
      <c r="AC191" s="674">
        <f>SUM(AC192:AC210)</f>
        <v>0</v>
      </c>
      <c r="AD191" s="675"/>
      <c r="AE191" s="675"/>
      <c r="AF191" s="675"/>
      <c r="AG191" s="675"/>
      <c r="AH191" s="675"/>
      <c r="AI191" s="675"/>
      <c r="AJ191" s="675"/>
      <c r="AK191" s="674">
        <f t="shared" ref="AK191:BD191" si="26">SUM(AK192:AK210)</f>
        <v>230691.19</v>
      </c>
      <c r="AL191" s="674">
        <f t="shared" si="26"/>
        <v>57485.19</v>
      </c>
      <c r="AM191" s="674">
        <f t="shared" si="26"/>
        <v>168000</v>
      </c>
      <c r="AN191" s="674">
        <f t="shared" si="26"/>
        <v>0</v>
      </c>
      <c r="AO191" s="674">
        <f t="shared" si="26"/>
        <v>3000</v>
      </c>
      <c r="AP191" s="674">
        <f t="shared" si="26"/>
        <v>2206</v>
      </c>
      <c r="AQ191" s="674">
        <f t="shared" si="26"/>
        <v>10000</v>
      </c>
      <c r="AR191" s="674">
        <f t="shared" si="26"/>
        <v>0</v>
      </c>
      <c r="AS191" s="674">
        <f t="shared" si="26"/>
        <v>10000</v>
      </c>
      <c r="AT191" s="674">
        <f t="shared" si="26"/>
        <v>0</v>
      </c>
      <c r="AU191" s="674">
        <f t="shared" si="26"/>
        <v>0</v>
      </c>
      <c r="AV191" s="674">
        <f t="shared" si="26"/>
        <v>0</v>
      </c>
      <c r="AW191" s="674">
        <f t="shared" si="26"/>
        <v>202091.19</v>
      </c>
      <c r="AX191" s="674">
        <f t="shared" si="26"/>
        <v>156000</v>
      </c>
      <c r="AY191" s="674">
        <f t="shared" si="26"/>
        <v>2650</v>
      </c>
      <c r="AZ191" s="674">
        <f t="shared" si="26"/>
        <v>0</v>
      </c>
      <c r="BA191" s="674">
        <f t="shared" si="26"/>
        <v>0</v>
      </c>
      <c r="BB191" s="674">
        <f t="shared" si="26"/>
        <v>0</v>
      </c>
      <c r="BC191" s="674">
        <f t="shared" si="26"/>
        <v>113000</v>
      </c>
      <c r="BD191" s="674">
        <f t="shared" si="26"/>
        <v>13000</v>
      </c>
      <c r="BE191" s="674"/>
      <c r="BF191" s="674">
        <f t="shared" ref="BF191:BL191" si="27">SUM(BF192:BF210)</f>
        <v>509966.75</v>
      </c>
      <c r="BG191" s="674">
        <f t="shared" si="27"/>
        <v>509966.75</v>
      </c>
      <c r="BH191" s="674">
        <f t="shared" si="27"/>
        <v>0</v>
      </c>
      <c r="BI191" s="674">
        <f t="shared" si="27"/>
        <v>0</v>
      </c>
      <c r="BJ191" s="674">
        <f t="shared" si="27"/>
        <v>310642.34</v>
      </c>
      <c r="BK191" s="674">
        <f t="shared" si="27"/>
        <v>180244.19</v>
      </c>
      <c r="BL191" s="674">
        <f t="shared" si="27"/>
        <v>130398.15</v>
      </c>
      <c r="BM191" s="674"/>
      <c r="BN191" s="674"/>
      <c r="BO191" s="674">
        <f t="shared" ref="BO191:BS191" si="28">SUM(BO192:BO210)</f>
        <v>0</v>
      </c>
      <c r="BP191" s="674">
        <f t="shared" si="28"/>
        <v>0</v>
      </c>
      <c r="BQ191" s="674">
        <f t="shared" si="28"/>
        <v>0</v>
      </c>
      <c r="BR191" s="674">
        <f t="shared" si="28"/>
        <v>0</v>
      </c>
      <c r="BS191" s="674">
        <f t="shared" si="28"/>
        <v>0</v>
      </c>
      <c r="BT191" s="700"/>
      <c r="BU191" s="700"/>
      <c r="BW191" s="415" t="e">
        <f>VLOOKUP(P191,'[1]2021年自治区专项债券项目财政部、发改委审核通过明细表'!$F:$F,1,FALSE)</f>
        <v>#N/A</v>
      </c>
      <c r="BX191" s="415" t="e">
        <f>VLOOKUP(E191,'[1]2021年自治区专项债券项目财政部、发改委审核通过明细表'!$E:$E,1,FALSE)</f>
        <v>#N/A</v>
      </c>
    </row>
    <row r="192" s="416" customFormat="1" ht="33" customHeight="1" spans="1:76">
      <c r="A192" s="458">
        <v>1</v>
      </c>
      <c r="B192" s="479" t="s">
        <v>1449</v>
      </c>
      <c r="C192" s="478" t="s">
        <v>1450</v>
      </c>
      <c r="D192" s="478" t="s">
        <v>1451</v>
      </c>
      <c r="E192" s="478" t="s">
        <v>1452</v>
      </c>
      <c r="F192" s="456" t="s">
        <v>1453</v>
      </c>
      <c r="G192" s="478" t="s">
        <v>1454</v>
      </c>
      <c r="H192" s="467" t="s">
        <v>41</v>
      </c>
      <c r="I192" s="477" t="s">
        <v>241</v>
      </c>
      <c r="J192" s="456" t="s">
        <v>636</v>
      </c>
      <c r="K192" s="456">
        <v>2</v>
      </c>
      <c r="L192" s="488" t="s">
        <v>1455</v>
      </c>
      <c r="M192" s="488" t="s">
        <v>445</v>
      </c>
      <c r="N192" s="478" t="s">
        <v>1454</v>
      </c>
      <c r="O192" s="478" t="s">
        <v>87</v>
      </c>
      <c r="P192" s="478" t="s">
        <v>1456</v>
      </c>
      <c r="Q192" s="478" t="s">
        <v>1457</v>
      </c>
      <c r="R192" s="512">
        <v>25000</v>
      </c>
      <c r="S192" s="456" t="s">
        <v>213</v>
      </c>
      <c r="T192" s="456" t="s">
        <v>213</v>
      </c>
      <c r="U192" s="456" t="s">
        <v>213</v>
      </c>
      <c r="V192" s="456" t="s">
        <v>213</v>
      </c>
      <c r="W192" s="456" t="s">
        <v>213</v>
      </c>
      <c r="X192" s="456" t="s">
        <v>213</v>
      </c>
      <c r="Y192" s="456" t="s">
        <v>213</v>
      </c>
      <c r="Z192" s="456" t="s">
        <v>213</v>
      </c>
      <c r="AA192" s="456" t="s">
        <v>213</v>
      </c>
      <c r="AB192" s="512">
        <v>0</v>
      </c>
      <c r="AC192" s="512">
        <v>0</v>
      </c>
      <c r="AD192" s="457" t="s">
        <v>213</v>
      </c>
      <c r="AE192" s="456" t="s">
        <v>213</v>
      </c>
      <c r="AF192" s="456" t="s">
        <v>1458</v>
      </c>
      <c r="AG192" s="456" t="s">
        <v>423</v>
      </c>
      <c r="AH192" s="456" t="s">
        <v>214</v>
      </c>
      <c r="AI192" s="456"/>
      <c r="AJ192" s="456" t="s">
        <v>260</v>
      </c>
      <c r="AK192" s="512">
        <v>25000</v>
      </c>
      <c r="AL192" s="512">
        <v>14000</v>
      </c>
      <c r="AM192" s="512">
        <v>11000</v>
      </c>
      <c r="AN192" s="512">
        <v>0</v>
      </c>
      <c r="AO192" s="512">
        <v>0</v>
      </c>
      <c r="AP192" s="512">
        <v>0</v>
      </c>
      <c r="AQ192" s="512">
        <v>10000</v>
      </c>
      <c r="AR192" s="512">
        <v>0</v>
      </c>
      <c r="AS192" s="512">
        <v>10000</v>
      </c>
      <c r="AT192" s="512">
        <v>0</v>
      </c>
      <c r="AU192" s="512">
        <v>0</v>
      </c>
      <c r="AV192" s="512">
        <v>0</v>
      </c>
      <c r="AW192" s="512">
        <v>15000</v>
      </c>
      <c r="AX192" s="512">
        <v>1000</v>
      </c>
      <c r="AY192" s="512">
        <v>0</v>
      </c>
      <c r="AZ192" s="512">
        <v>0</v>
      </c>
      <c r="BA192" s="512">
        <v>0</v>
      </c>
      <c r="BB192" s="512">
        <v>0</v>
      </c>
      <c r="BC192" s="512">
        <v>1000</v>
      </c>
      <c r="BD192" s="512">
        <v>0</v>
      </c>
      <c r="BE192" s="512" t="s">
        <v>16</v>
      </c>
      <c r="BF192" s="512">
        <v>32238.95</v>
      </c>
      <c r="BG192" s="512">
        <v>32238.95</v>
      </c>
      <c r="BH192" s="512">
        <v>0</v>
      </c>
      <c r="BI192" s="512">
        <v>0</v>
      </c>
      <c r="BJ192" s="512">
        <v>11166.55</v>
      </c>
      <c r="BK192" s="512">
        <v>1000</v>
      </c>
      <c r="BL192" s="512">
        <v>10166.55</v>
      </c>
      <c r="BM192" s="512">
        <v>2.84</v>
      </c>
      <c r="BN192" s="528" t="s">
        <v>16</v>
      </c>
      <c r="BO192" s="512">
        <v>0</v>
      </c>
      <c r="BP192" s="512">
        <v>0</v>
      </c>
      <c r="BQ192" s="512">
        <v>0</v>
      </c>
      <c r="BR192" s="512">
        <v>0</v>
      </c>
      <c r="BS192" s="512">
        <v>0</v>
      </c>
      <c r="BT192" s="558"/>
      <c r="BU192" s="558"/>
      <c r="BW192" s="415" t="str">
        <f>VLOOKUP(P192,'[1]2021年自治区专项债券项目财政部、发改委审核通过明细表'!$F:$F,1,FALSE)</f>
        <v>P19653101-0026</v>
      </c>
      <c r="BX192" s="415" t="str">
        <f>VLOOKUP(E192,'[1]2021年自治区专项债券项目财政部、发改委审核通过明细表'!$E:$E,1,FALSE)</f>
        <v>喀什市吐曼河西延观光带建设项目</v>
      </c>
    </row>
    <row r="193" s="416" customFormat="1" ht="33" customHeight="1" spans="1:76">
      <c r="A193" s="458">
        <v>2</v>
      </c>
      <c r="B193" s="479" t="s">
        <v>1449</v>
      </c>
      <c r="C193" s="478" t="s">
        <v>1450</v>
      </c>
      <c r="D193" s="478" t="s">
        <v>1451</v>
      </c>
      <c r="E193" s="478" t="s">
        <v>1459</v>
      </c>
      <c r="F193" s="456" t="s">
        <v>1460</v>
      </c>
      <c r="G193" s="478" t="s">
        <v>1461</v>
      </c>
      <c r="H193" s="467" t="s">
        <v>29</v>
      </c>
      <c r="I193" s="477" t="s">
        <v>241</v>
      </c>
      <c r="J193" s="456" t="s">
        <v>274</v>
      </c>
      <c r="K193" s="456">
        <v>1</v>
      </c>
      <c r="L193" s="488" t="s">
        <v>401</v>
      </c>
      <c r="M193" s="488" t="s">
        <v>266</v>
      </c>
      <c r="N193" s="478" t="s">
        <v>1462</v>
      </c>
      <c r="O193" s="478" t="s">
        <v>87</v>
      </c>
      <c r="P193" s="478" t="s">
        <v>1463</v>
      </c>
      <c r="Q193" s="478" t="s">
        <v>1464</v>
      </c>
      <c r="R193" s="512">
        <v>15000</v>
      </c>
      <c r="S193" s="456" t="s">
        <v>213</v>
      </c>
      <c r="T193" s="456" t="s">
        <v>213</v>
      </c>
      <c r="U193" s="456" t="s">
        <v>213</v>
      </c>
      <c r="V193" s="456" t="s">
        <v>214</v>
      </c>
      <c r="W193" s="456" t="s">
        <v>213</v>
      </c>
      <c r="X193" s="456" t="s">
        <v>213</v>
      </c>
      <c r="Y193" s="456" t="s">
        <v>213</v>
      </c>
      <c r="Z193" s="456" t="s">
        <v>213</v>
      </c>
      <c r="AA193" s="456" t="s">
        <v>213</v>
      </c>
      <c r="AB193" s="512">
        <v>0</v>
      </c>
      <c r="AC193" s="512">
        <v>0</v>
      </c>
      <c r="AD193" s="457" t="s">
        <v>213</v>
      </c>
      <c r="AE193" s="456" t="s">
        <v>213</v>
      </c>
      <c r="AF193" s="456" t="s">
        <v>1458</v>
      </c>
      <c r="AG193" s="456" t="s">
        <v>1465</v>
      </c>
      <c r="AH193" s="456" t="s">
        <v>214</v>
      </c>
      <c r="AI193" s="456"/>
      <c r="AJ193" s="456" t="s">
        <v>260</v>
      </c>
      <c r="AK193" s="512">
        <v>15000</v>
      </c>
      <c r="AL193" s="512">
        <v>0</v>
      </c>
      <c r="AM193" s="512">
        <v>15000</v>
      </c>
      <c r="AN193" s="512">
        <v>0</v>
      </c>
      <c r="AO193" s="512">
        <v>0</v>
      </c>
      <c r="AP193" s="512">
        <v>0</v>
      </c>
      <c r="AQ193" s="512">
        <v>0</v>
      </c>
      <c r="AR193" s="512">
        <v>0</v>
      </c>
      <c r="AS193" s="512">
        <v>0</v>
      </c>
      <c r="AT193" s="512">
        <v>0</v>
      </c>
      <c r="AU193" s="512">
        <v>0</v>
      </c>
      <c r="AV193" s="512">
        <v>0</v>
      </c>
      <c r="AW193" s="512">
        <v>15000</v>
      </c>
      <c r="AX193" s="512">
        <v>15000</v>
      </c>
      <c r="AY193" s="512">
        <v>0</v>
      </c>
      <c r="AZ193" s="512">
        <v>0</v>
      </c>
      <c r="BA193" s="512">
        <v>0</v>
      </c>
      <c r="BB193" s="512">
        <v>0</v>
      </c>
      <c r="BC193" s="512">
        <v>10000</v>
      </c>
      <c r="BD193" s="512">
        <v>0</v>
      </c>
      <c r="BE193" s="512" t="s">
        <v>16</v>
      </c>
      <c r="BF193" s="512">
        <v>78750</v>
      </c>
      <c r="BG193" s="512">
        <v>78750</v>
      </c>
      <c r="BH193" s="512">
        <v>0</v>
      </c>
      <c r="BI193" s="512">
        <v>0</v>
      </c>
      <c r="BJ193" s="512">
        <v>25500</v>
      </c>
      <c r="BK193" s="512">
        <v>15000</v>
      </c>
      <c r="BL193" s="512">
        <v>10500</v>
      </c>
      <c r="BM193" s="512">
        <v>2.83</v>
      </c>
      <c r="BN193" s="528" t="s">
        <v>16</v>
      </c>
      <c r="BO193" s="512">
        <v>0</v>
      </c>
      <c r="BP193" s="512">
        <v>0</v>
      </c>
      <c r="BQ193" s="512">
        <v>0</v>
      </c>
      <c r="BR193" s="512">
        <v>0</v>
      </c>
      <c r="BS193" s="512">
        <v>0</v>
      </c>
      <c r="BT193" s="558"/>
      <c r="BU193" s="558"/>
      <c r="BW193" s="415" t="str">
        <f>VLOOKUP(P193,'[1]2021年自治区专项债券项目财政部、发改委审核通过明细表'!$F:$F,1,FALSE)</f>
        <v>P20653101-0100</v>
      </c>
      <c r="BX193" s="415" t="str">
        <f>VLOOKUP(E193,'[1]2021年自治区专项债券项目财政部、发改委审核通过明细表'!$E:$E,1,FALSE)</f>
        <v>喀什市第三污水处理厂出水管道及附属配套设施建设项目</v>
      </c>
    </row>
    <row r="194" s="416" customFormat="1" ht="33" customHeight="1" spans="1:76">
      <c r="A194" s="458">
        <v>3</v>
      </c>
      <c r="B194" s="479" t="s">
        <v>1449</v>
      </c>
      <c r="C194" s="478" t="s">
        <v>1450</v>
      </c>
      <c r="D194" s="478" t="s">
        <v>1451</v>
      </c>
      <c r="E194" s="478" t="s">
        <v>1466</v>
      </c>
      <c r="F194" s="456" t="s">
        <v>1467</v>
      </c>
      <c r="G194" s="478" t="s">
        <v>1468</v>
      </c>
      <c r="H194" s="467" t="s">
        <v>29</v>
      </c>
      <c r="I194" s="477" t="s">
        <v>241</v>
      </c>
      <c r="J194" s="456" t="s">
        <v>274</v>
      </c>
      <c r="K194" s="456">
        <v>1</v>
      </c>
      <c r="L194" s="488" t="s">
        <v>1469</v>
      </c>
      <c r="M194" s="488" t="s">
        <v>1470</v>
      </c>
      <c r="N194" s="478" t="s">
        <v>1468</v>
      </c>
      <c r="O194" s="478" t="s">
        <v>87</v>
      </c>
      <c r="P194" s="478" t="s">
        <v>1471</v>
      </c>
      <c r="Q194" s="478" t="s">
        <v>1472</v>
      </c>
      <c r="R194" s="512">
        <v>6000</v>
      </c>
      <c r="S194" s="456" t="s">
        <v>213</v>
      </c>
      <c r="T194" s="456" t="s">
        <v>213</v>
      </c>
      <c r="U194" s="456" t="s">
        <v>213</v>
      </c>
      <c r="V194" s="456" t="s">
        <v>214</v>
      </c>
      <c r="W194" s="456" t="s">
        <v>213</v>
      </c>
      <c r="X194" s="456" t="s">
        <v>213</v>
      </c>
      <c r="Y194" s="456" t="s">
        <v>213</v>
      </c>
      <c r="Z194" s="456" t="s">
        <v>213</v>
      </c>
      <c r="AA194" s="456" t="s">
        <v>213</v>
      </c>
      <c r="AB194" s="512">
        <v>0</v>
      </c>
      <c r="AC194" s="512">
        <v>0</v>
      </c>
      <c r="AD194" s="457" t="s">
        <v>213</v>
      </c>
      <c r="AE194" s="456" t="s">
        <v>213</v>
      </c>
      <c r="AF194" s="456" t="s">
        <v>1458</v>
      </c>
      <c r="AG194" s="456" t="s">
        <v>423</v>
      </c>
      <c r="AH194" s="456" t="s">
        <v>214</v>
      </c>
      <c r="AI194" s="456"/>
      <c r="AJ194" s="456" t="s">
        <v>216</v>
      </c>
      <c r="AK194" s="512">
        <v>6000</v>
      </c>
      <c r="AL194" s="512">
        <v>1000</v>
      </c>
      <c r="AM194" s="512">
        <v>5000</v>
      </c>
      <c r="AN194" s="512">
        <v>0</v>
      </c>
      <c r="AO194" s="512">
        <v>0</v>
      </c>
      <c r="AP194" s="512">
        <v>0</v>
      </c>
      <c r="AQ194" s="512">
        <v>0</v>
      </c>
      <c r="AR194" s="512">
        <v>0</v>
      </c>
      <c r="AS194" s="512">
        <v>0</v>
      </c>
      <c r="AT194" s="512">
        <v>0</v>
      </c>
      <c r="AU194" s="512">
        <v>0</v>
      </c>
      <c r="AV194" s="512">
        <v>0</v>
      </c>
      <c r="AW194" s="512">
        <v>6000</v>
      </c>
      <c r="AX194" s="512">
        <v>5000</v>
      </c>
      <c r="AY194" s="512">
        <v>0</v>
      </c>
      <c r="AZ194" s="512">
        <v>0</v>
      </c>
      <c r="BA194" s="512">
        <v>0</v>
      </c>
      <c r="BB194" s="512">
        <v>0</v>
      </c>
      <c r="BC194" s="512">
        <v>5000</v>
      </c>
      <c r="BD194" s="512">
        <v>0</v>
      </c>
      <c r="BE194" s="512" t="s">
        <v>10</v>
      </c>
      <c r="BF194" s="512">
        <v>12500</v>
      </c>
      <c r="BG194" s="512">
        <v>12500</v>
      </c>
      <c r="BH194" s="512">
        <v>0</v>
      </c>
      <c r="BI194" s="512">
        <v>0</v>
      </c>
      <c r="BJ194" s="512">
        <v>6500</v>
      </c>
      <c r="BK194" s="512">
        <v>6000</v>
      </c>
      <c r="BL194" s="512">
        <v>500</v>
      </c>
      <c r="BM194" s="512">
        <v>1.97</v>
      </c>
      <c r="BN194" s="528" t="s">
        <v>10</v>
      </c>
      <c r="BO194" s="512">
        <v>0</v>
      </c>
      <c r="BP194" s="512">
        <v>0</v>
      </c>
      <c r="BQ194" s="512">
        <v>0</v>
      </c>
      <c r="BR194" s="512">
        <v>0</v>
      </c>
      <c r="BS194" s="512">
        <v>0</v>
      </c>
      <c r="BT194" s="558"/>
      <c r="BU194" s="558"/>
      <c r="BW194" s="415" t="str">
        <f>VLOOKUP(P194,'[1]2021年自治区专项债券项目财政部、发改委审核通过明细表'!$F:$F,1,FALSE)</f>
        <v>P20653101-0103</v>
      </c>
      <c r="BX194" s="415" t="str">
        <f>VLOOKUP(E194,'[1]2021年自治区专项债券项目财政部、发改委审核通过明细表'!$E:$E,1,FALSE)</f>
        <v>喀什市城镇垃圾处理设施提升改造项目</v>
      </c>
    </row>
    <row r="195" s="416" customFormat="1" ht="33" customHeight="1" spans="1:76">
      <c r="A195" s="458">
        <v>4</v>
      </c>
      <c r="B195" s="479" t="s">
        <v>1449</v>
      </c>
      <c r="C195" s="478" t="s">
        <v>1450</v>
      </c>
      <c r="D195" s="478" t="s">
        <v>1451</v>
      </c>
      <c r="E195" s="478" t="s">
        <v>1473</v>
      </c>
      <c r="F195" s="456" t="s">
        <v>1474</v>
      </c>
      <c r="G195" s="478" t="s">
        <v>1461</v>
      </c>
      <c r="H195" s="467" t="s">
        <v>29</v>
      </c>
      <c r="I195" s="477" t="s">
        <v>241</v>
      </c>
      <c r="J195" s="456" t="s">
        <v>274</v>
      </c>
      <c r="K195" s="456">
        <v>1</v>
      </c>
      <c r="L195" s="488" t="s">
        <v>1469</v>
      </c>
      <c r="M195" s="488" t="s">
        <v>304</v>
      </c>
      <c r="N195" s="478" t="s">
        <v>1462</v>
      </c>
      <c r="O195" s="478" t="s">
        <v>87</v>
      </c>
      <c r="P195" s="478" t="s">
        <v>1475</v>
      </c>
      <c r="Q195" s="478" t="s">
        <v>1476</v>
      </c>
      <c r="R195" s="512">
        <v>10000</v>
      </c>
      <c r="S195" s="456" t="s">
        <v>213</v>
      </c>
      <c r="T195" s="456" t="s">
        <v>213</v>
      </c>
      <c r="U195" s="456" t="s">
        <v>213</v>
      </c>
      <c r="V195" s="456" t="s">
        <v>214</v>
      </c>
      <c r="W195" s="456" t="s">
        <v>213</v>
      </c>
      <c r="X195" s="456" t="s">
        <v>213</v>
      </c>
      <c r="Y195" s="456" t="s">
        <v>213</v>
      </c>
      <c r="Z195" s="456" t="s">
        <v>213</v>
      </c>
      <c r="AA195" s="456" t="s">
        <v>213</v>
      </c>
      <c r="AB195" s="512">
        <v>0</v>
      </c>
      <c r="AC195" s="512">
        <v>0</v>
      </c>
      <c r="AD195" s="457" t="s">
        <v>213</v>
      </c>
      <c r="AE195" s="456" t="s">
        <v>213</v>
      </c>
      <c r="AF195" s="456" t="s">
        <v>1458</v>
      </c>
      <c r="AG195" s="456" t="s">
        <v>423</v>
      </c>
      <c r="AH195" s="456" t="s">
        <v>214</v>
      </c>
      <c r="AI195" s="456"/>
      <c r="AJ195" s="456" t="s">
        <v>260</v>
      </c>
      <c r="AK195" s="512">
        <v>10000</v>
      </c>
      <c r="AL195" s="512">
        <v>0</v>
      </c>
      <c r="AM195" s="512">
        <v>10000</v>
      </c>
      <c r="AN195" s="512">
        <v>0</v>
      </c>
      <c r="AO195" s="512">
        <v>0</v>
      </c>
      <c r="AP195" s="512">
        <v>0</v>
      </c>
      <c r="AQ195" s="512">
        <v>0</v>
      </c>
      <c r="AR195" s="512">
        <v>0</v>
      </c>
      <c r="AS195" s="512">
        <v>0</v>
      </c>
      <c r="AT195" s="512">
        <v>0</v>
      </c>
      <c r="AU195" s="512">
        <v>0</v>
      </c>
      <c r="AV195" s="512">
        <v>0</v>
      </c>
      <c r="AW195" s="512">
        <v>10000</v>
      </c>
      <c r="AX195" s="512">
        <v>10000</v>
      </c>
      <c r="AY195" s="512">
        <v>0</v>
      </c>
      <c r="AZ195" s="512">
        <v>0</v>
      </c>
      <c r="BA195" s="512">
        <v>0</v>
      </c>
      <c r="BB195" s="512">
        <v>0</v>
      </c>
      <c r="BC195" s="512">
        <v>8000</v>
      </c>
      <c r="BD195" s="512">
        <v>0</v>
      </c>
      <c r="BE195" s="512" t="s">
        <v>16</v>
      </c>
      <c r="BF195" s="512">
        <v>52500</v>
      </c>
      <c r="BG195" s="512">
        <v>52500</v>
      </c>
      <c r="BH195" s="512">
        <v>0</v>
      </c>
      <c r="BI195" s="512">
        <v>0</v>
      </c>
      <c r="BJ195" s="512">
        <v>36000</v>
      </c>
      <c r="BK195" s="512">
        <v>10000</v>
      </c>
      <c r="BL195" s="512">
        <v>26000</v>
      </c>
      <c r="BM195" s="512">
        <v>1.85</v>
      </c>
      <c r="BN195" s="528" t="s">
        <v>16</v>
      </c>
      <c r="BO195" s="512">
        <v>0</v>
      </c>
      <c r="BP195" s="512">
        <v>0</v>
      </c>
      <c r="BQ195" s="512">
        <v>0</v>
      </c>
      <c r="BR195" s="512">
        <v>0</v>
      </c>
      <c r="BS195" s="512">
        <v>0</v>
      </c>
      <c r="BT195" s="558"/>
      <c r="BU195" s="558"/>
      <c r="BW195" s="415" t="str">
        <f>VLOOKUP(P195,'[1]2021年自治区专项债券项目财政部、发改委审核通过明细表'!$F:$F,1,FALSE)</f>
        <v>P20653101-0098</v>
      </c>
      <c r="BX195" s="415" t="str">
        <f>VLOOKUP(E195,'[1]2021年自治区专项债券项目财政部、发改委审核通过明细表'!$E:$E,1,FALSE)</f>
        <v>喀什市第二污水处理厂扩建项目</v>
      </c>
    </row>
    <row r="196" s="416" customFormat="1" ht="33" customHeight="1" spans="1:76">
      <c r="A196" s="458">
        <v>5</v>
      </c>
      <c r="B196" s="479" t="s">
        <v>1449</v>
      </c>
      <c r="C196" s="478" t="s">
        <v>1477</v>
      </c>
      <c r="D196" s="478" t="s">
        <v>1478</v>
      </c>
      <c r="E196" s="478" t="s">
        <v>1479</v>
      </c>
      <c r="F196" s="456" t="s">
        <v>1480</v>
      </c>
      <c r="G196" s="478" t="s">
        <v>1481</v>
      </c>
      <c r="H196" s="467" t="s">
        <v>55</v>
      </c>
      <c r="I196" s="477" t="s">
        <v>209</v>
      </c>
      <c r="J196" s="456" t="s">
        <v>274</v>
      </c>
      <c r="K196" s="456">
        <v>2</v>
      </c>
      <c r="L196" s="488" t="s">
        <v>445</v>
      </c>
      <c r="M196" s="488" t="s">
        <v>304</v>
      </c>
      <c r="N196" s="478" t="s">
        <v>1482</v>
      </c>
      <c r="O196" s="478" t="s">
        <v>1483</v>
      </c>
      <c r="P196" s="478" t="s">
        <v>1484</v>
      </c>
      <c r="Q196" s="478" t="s">
        <v>1485</v>
      </c>
      <c r="R196" s="512">
        <v>49500</v>
      </c>
      <c r="S196" s="456" t="s">
        <v>213</v>
      </c>
      <c r="T196" s="456" t="s">
        <v>213</v>
      </c>
      <c r="U196" s="456" t="s">
        <v>213</v>
      </c>
      <c r="V196" s="456" t="s">
        <v>213</v>
      </c>
      <c r="W196" s="456" t="s">
        <v>213</v>
      </c>
      <c r="X196" s="456" t="s">
        <v>214</v>
      </c>
      <c r="Y196" s="456" t="s">
        <v>214</v>
      </c>
      <c r="Z196" s="456" t="s">
        <v>214</v>
      </c>
      <c r="AA196" s="456" t="s">
        <v>214</v>
      </c>
      <c r="AB196" s="512">
        <v>0</v>
      </c>
      <c r="AC196" s="512">
        <v>0</v>
      </c>
      <c r="AD196" s="457" t="s">
        <v>213</v>
      </c>
      <c r="AE196" s="456" t="s">
        <v>213</v>
      </c>
      <c r="AF196" s="456" t="s">
        <v>1458</v>
      </c>
      <c r="AG196" s="456" t="s">
        <v>423</v>
      </c>
      <c r="AH196" s="456" t="s">
        <v>214</v>
      </c>
      <c r="AI196" s="456"/>
      <c r="AJ196" s="456" t="s">
        <v>260</v>
      </c>
      <c r="AK196" s="512">
        <v>49500</v>
      </c>
      <c r="AL196" s="512">
        <v>10500</v>
      </c>
      <c r="AM196" s="512">
        <v>39000</v>
      </c>
      <c r="AN196" s="512">
        <v>0</v>
      </c>
      <c r="AO196" s="512">
        <v>0</v>
      </c>
      <c r="AP196" s="512">
        <v>0</v>
      </c>
      <c r="AQ196" s="512">
        <v>0</v>
      </c>
      <c r="AR196" s="512">
        <v>0</v>
      </c>
      <c r="AS196" s="512">
        <v>0</v>
      </c>
      <c r="AT196" s="512">
        <v>0</v>
      </c>
      <c r="AU196" s="512">
        <v>0</v>
      </c>
      <c r="AV196" s="512">
        <v>0</v>
      </c>
      <c r="AW196" s="512">
        <v>44000</v>
      </c>
      <c r="AX196" s="512">
        <v>39000</v>
      </c>
      <c r="AY196" s="512">
        <v>0</v>
      </c>
      <c r="AZ196" s="512">
        <v>0</v>
      </c>
      <c r="BA196" s="512">
        <v>0</v>
      </c>
      <c r="BB196" s="512">
        <v>0</v>
      </c>
      <c r="BC196" s="512">
        <v>39000</v>
      </c>
      <c r="BD196" s="512">
        <v>0</v>
      </c>
      <c r="BE196" s="512" t="s">
        <v>13</v>
      </c>
      <c r="BF196" s="512">
        <v>112885</v>
      </c>
      <c r="BG196" s="512">
        <v>112885</v>
      </c>
      <c r="BH196" s="512">
        <v>0</v>
      </c>
      <c r="BI196" s="512">
        <v>0</v>
      </c>
      <c r="BJ196" s="512">
        <v>73462</v>
      </c>
      <c r="BK196" s="512">
        <v>49500</v>
      </c>
      <c r="BL196" s="512">
        <v>23962</v>
      </c>
      <c r="BM196" s="512">
        <v>1.76</v>
      </c>
      <c r="BN196" s="528" t="s">
        <v>13</v>
      </c>
      <c r="BO196" s="512">
        <v>0</v>
      </c>
      <c r="BP196" s="512">
        <v>0</v>
      </c>
      <c r="BQ196" s="512">
        <v>0</v>
      </c>
      <c r="BR196" s="512">
        <v>0</v>
      </c>
      <c r="BS196" s="512">
        <v>0</v>
      </c>
      <c r="BT196" s="558"/>
      <c r="BU196" s="558"/>
      <c r="BW196" s="415" t="str">
        <f>VLOOKUP(P196,'[1]2021年自治区专项债券项目财政部、发改委审核通过明细表'!$F:$F,1,FALSE)</f>
        <v>P20653125-0010</v>
      </c>
      <c r="BX196" s="415" t="str">
        <f>VLOOKUP(E196,'[1]2021年自治区专项债券项目财政部、发改委审核通过明细表'!$E:$E,1,FALSE)</f>
        <v>莎车县纺织服装产业园标准厂房及配套设施建设项目</v>
      </c>
    </row>
    <row r="197" s="416" customFormat="1" ht="33" customHeight="1" spans="1:76">
      <c r="A197" s="458">
        <v>6</v>
      </c>
      <c r="B197" s="479" t="s">
        <v>1449</v>
      </c>
      <c r="C197" s="478" t="s">
        <v>1477</v>
      </c>
      <c r="D197" s="478" t="s">
        <v>1478</v>
      </c>
      <c r="E197" s="478" t="s">
        <v>1486</v>
      </c>
      <c r="F197" s="456" t="s">
        <v>1487</v>
      </c>
      <c r="G197" s="478" t="s">
        <v>1488</v>
      </c>
      <c r="H197" s="467" t="s">
        <v>55</v>
      </c>
      <c r="I197" s="477" t="s">
        <v>241</v>
      </c>
      <c r="J197" s="456" t="s">
        <v>1154</v>
      </c>
      <c r="K197" s="456">
        <v>1</v>
      </c>
      <c r="L197" s="488" t="s">
        <v>1469</v>
      </c>
      <c r="M197" s="488" t="s">
        <v>1489</v>
      </c>
      <c r="N197" s="478" t="s">
        <v>1488</v>
      </c>
      <c r="O197" s="478" t="s">
        <v>1490</v>
      </c>
      <c r="P197" s="478" t="s">
        <v>1491</v>
      </c>
      <c r="Q197" s="478" t="s">
        <v>1492</v>
      </c>
      <c r="R197" s="512">
        <v>11810</v>
      </c>
      <c r="S197" s="456" t="s">
        <v>213</v>
      </c>
      <c r="T197" s="456" t="s">
        <v>214</v>
      </c>
      <c r="U197" s="456" t="s">
        <v>214</v>
      </c>
      <c r="V197" s="456" t="s">
        <v>214</v>
      </c>
      <c r="W197" s="456" t="s">
        <v>213</v>
      </c>
      <c r="X197" s="456" t="s">
        <v>214</v>
      </c>
      <c r="Y197" s="456" t="s">
        <v>214</v>
      </c>
      <c r="Z197" s="456" t="s">
        <v>214</v>
      </c>
      <c r="AA197" s="456" t="s">
        <v>214</v>
      </c>
      <c r="AB197" s="512">
        <v>0</v>
      </c>
      <c r="AC197" s="512">
        <v>0</v>
      </c>
      <c r="AD197" s="457" t="s">
        <v>213</v>
      </c>
      <c r="AE197" s="456" t="s">
        <v>213</v>
      </c>
      <c r="AF197" s="456" t="s">
        <v>1458</v>
      </c>
      <c r="AG197" s="456" t="s">
        <v>215</v>
      </c>
      <c r="AH197" s="456" t="s">
        <v>214</v>
      </c>
      <c r="AI197" s="456"/>
      <c r="AJ197" s="456" t="s">
        <v>260</v>
      </c>
      <c r="AK197" s="512">
        <v>11810</v>
      </c>
      <c r="AL197" s="512">
        <v>2810</v>
      </c>
      <c r="AM197" s="512">
        <v>9000</v>
      </c>
      <c r="AN197" s="512">
        <v>0</v>
      </c>
      <c r="AO197" s="512">
        <v>0</v>
      </c>
      <c r="AP197" s="512">
        <v>0</v>
      </c>
      <c r="AQ197" s="512">
        <v>0</v>
      </c>
      <c r="AR197" s="512">
        <v>0</v>
      </c>
      <c r="AS197" s="512">
        <v>0</v>
      </c>
      <c r="AT197" s="512">
        <v>0</v>
      </c>
      <c r="AU197" s="512">
        <v>0</v>
      </c>
      <c r="AV197" s="512">
        <v>0</v>
      </c>
      <c r="AW197" s="512">
        <v>11810</v>
      </c>
      <c r="AX197" s="512">
        <v>9000</v>
      </c>
      <c r="AY197" s="512">
        <v>0</v>
      </c>
      <c r="AZ197" s="512">
        <v>0</v>
      </c>
      <c r="BA197" s="512">
        <v>0</v>
      </c>
      <c r="BB197" s="512">
        <v>0</v>
      </c>
      <c r="BC197" s="512">
        <v>6000</v>
      </c>
      <c r="BD197" s="512">
        <v>0</v>
      </c>
      <c r="BE197" s="512" t="s">
        <v>13</v>
      </c>
      <c r="BF197" s="512">
        <v>22414</v>
      </c>
      <c r="BG197" s="512">
        <v>22414</v>
      </c>
      <c r="BH197" s="512">
        <v>0</v>
      </c>
      <c r="BI197" s="512">
        <v>0</v>
      </c>
      <c r="BJ197" s="512">
        <v>13704</v>
      </c>
      <c r="BK197" s="512">
        <v>11810</v>
      </c>
      <c r="BL197" s="512">
        <v>1894</v>
      </c>
      <c r="BM197" s="512">
        <v>1.76</v>
      </c>
      <c r="BN197" s="528" t="s">
        <v>13</v>
      </c>
      <c r="BO197" s="512">
        <v>0</v>
      </c>
      <c r="BP197" s="512">
        <v>0</v>
      </c>
      <c r="BQ197" s="512">
        <v>0</v>
      </c>
      <c r="BR197" s="512">
        <v>0</v>
      </c>
      <c r="BS197" s="512">
        <v>0</v>
      </c>
      <c r="BT197" s="558"/>
      <c r="BU197" s="558"/>
      <c r="BW197" s="415" t="str">
        <f>VLOOKUP(P197,'[1]2021年自治区专项债券项目财政部、发改委审核通过明细表'!$F:$F,1,FALSE)</f>
        <v>P21653125-0001</v>
      </c>
      <c r="BX197" s="415" t="str">
        <f>VLOOKUP(E197,'[1]2021年自治区专项债券项目财政部、发改委审核通过明细表'!$E:$E,1,FALSE)</f>
        <v>喀什经济开发区莎车产业园一期建设项目</v>
      </c>
    </row>
    <row r="198" s="416" customFormat="1" ht="33" customHeight="1" spans="1:76">
      <c r="A198" s="458">
        <v>7</v>
      </c>
      <c r="B198" s="479" t="s">
        <v>1449</v>
      </c>
      <c r="C198" s="478" t="s">
        <v>1477</v>
      </c>
      <c r="D198" s="478" t="s">
        <v>1478</v>
      </c>
      <c r="E198" s="478" t="s">
        <v>1493</v>
      </c>
      <c r="F198" s="456" t="s">
        <v>1494</v>
      </c>
      <c r="G198" s="478" t="s">
        <v>1495</v>
      </c>
      <c r="H198" s="467" t="s">
        <v>33</v>
      </c>
      <c r="I198" s="477" t="s">
        <v>241</v>
      </c>
      <c r="J198" s="456" t="s">
        <v>274</v>
      </c>
      <c r="K198" s="456">
        <v>1</v>
      </c>
      <c r="L198" s="488" t="s">
        <v>507</v>
      </c>
      <c r="M198" s="488" t="s">
        <v>304</v>
      </c>
      <c r="N198" s="478" t="s">
        <v>1495</v>
      </c>
      <c r="O198" s="478" t="s">
        <v>337</v>
      </c>
      <c r="P198" s="478" t="s">
        <v>1496</v>
      </c>
      <c r="Q198" s="478" t="s">
        <v>1497</v>
      </c>
      <c r="R198" s="512">
        <v>1300</v>
      </c>
      <c r="S198" s="456" t="s">
        <v>213</v>
      </c>
      <c r="T198" s="456" t="s">
        <v>214</v>
      </c>
      <c r="U198" s="456" t="s">
        <v>214</v>
      </c>
      <c r="V198" s="456" t="s">
        <v>214</v>
      </c>
      <c r="W198" s="456" t="s">
        <v>213</v>
      </c>
      <c r="X198" s="456" t="s">
        <v>213</v>
      </c>
      <c r="Y198" s="456" t="s">
        <v>214</v>
      </c>
      <c r="Z198" s="456" t="s">
        <v>214</v>
      </c>
      <c r="AA198" s="456" t="s">
        <v>214</v>
      </c>
      <c r="AB198" s="512">
        <v>0</v>
      </c>
      <c r="AC198" s="512">
        <v>0</v>
      </c>
      <c r="AD198" s="457" t="s">
        <v>213</v>
      </c>
      <c r="AE198" s="456" t="s">
        <v>213</v>
      </c>
      <c r="AF198" s="456" t="s">
        <v>1458</v>
      </c>
      <c r="AG198" s="456" t="s">
        <v>423</v>
      </c>
      <c r="AH198" s="456" t="s">
        <v>214</v>
      </c>
      <c r="AI198" s="456"/>
      <c r="AJ198" s="456" t="s">
        <v>260</v>
      </c>
      <c r="AK198" s="512">
        <v>1300</v>
      </c>
      <c r="AL198" s="512">
        <v>300</v>
      </c>
      <c r="AM198" s="512">
        <v>1000</v>
      </c>
      <c r="AN198" s="512">
        <v>0</v>
      </c>
      <c r="AO198" s="512">
        <v>0</v>
      </c>
      <c r="AP198" s="512">
        <v>0</v>
      </c>
      <c r="AQ198" s="512">
        <v>0</v>
      </c>
      <c r="AR198" s="512">
        <v>0</v>
      </c>
      <c r="AS198" s="512">
        <v>0</v>
      </c>
      <c r="AT198" s="512">
        <v>0</v>
      </c>
      <c r="AU198" s="512">
        <v>0</v>
      </c>
      <c r="AV198" s="512">
        <v>0</v>
      </c>
      <c r="AW198" s="512">
        <v>1300</v>
      </c>
      <c r="AX198" s="512">
        <v>1000</v>
      </c>
      <c r="AY198" s="512">
        <v>0</v>
      </c>
      <c r="AZ198" s="512">
        <v>0</v>
      </c>
      <c r="BA198" s="512">
        <v>0</v>
      </c>
      <c r="BB198" s="512">
        <v>0</v>
      </c>
      <c r="BC198" s="512">
        <v>1000</v>
      </c>
      <c r="BD198" s="512">
        <v>0</v>
      </c>
      <c r="BE198" s="512" t="s">
        <v>10</v>
      </c>
      <c r="BF198" s="512">
        <v>2590</v>
      </c>
      <c r="BG198" s="512">
        <v>2590</v>
      </c>
      <c r="BH198" s="512">
        <v>0</v>
      </c>
      <c r="BI198" s="512">
        <v>0</v>
      </c>
      <c r="BJ198" s="512">
        <v>2150</v>
      </c>
      <c r="BK198" s="512">
        <v>1300</v>
      </c>
      <c r="BL198" s="512">
        <v>850</v>
      </c>
      <c r="BM198" s="512">
        <v>1.51</v>
      </c>
      <c r="BN198" s="528" t="s">
        <v>10</v>
      </c>
      <c r="BO198" s="512">
        <v>0</v>
      </c>
      <c r="BP198" s="512">
        <v>0</v>
      </c>
      <c r="BQ198" s="512">
        <v>0</v>
      </c>
      <c r="BR198" s="512">
        <v>0</v>
      </c>
      <c r="BS198" s="512">
        <v>0</v>
      </c>
      <c r="BT198" s="558"/>
      <c r="BU198" s="558"/>
      <c r="BW198" s="415" t="str">
        <f>VLOOKUP(P198,'[1]2021年自治区专项债券项目财政部、发改委审核通过明细表'!$F:$F,1,FALSE)</f>
        <v>P20653125-0014</v>
      </c>
      <c r="BX198" s="415" t="str">
        <f>VLOOKUP(E198,'[1]2021年自治区专项债券项目财政部、发改委审核通过明细表'!$E:$E,1,FALSE)</f>
        <v>莎车县中草药制剂中心设施设备项目</v>
      </c>
    </row>
    <row r="199" s="416" customFormat="1" ht="33" customHeight="1" spans="1:76">
      <c r="A199" s="458">
        <v>8</v>
      </c>
      <c r="B199" s="479" t="s">
        <v>1449</v>
      </c>
      <c r="C199" s="478" t="s">
        <v>1498</v>
      </c>
      <c r="D199" s="478" t="s">
        <v>1499</v>
      </c>
      <c r="E199" s="478" t="s">
        <v>1500</v>
      </c>
      <c r="F199" s="456" t="s">
        <v>1501</v>
      </c>
      <c r="G199" s="478" t="s">
        <v>1502</v>
      </c>
      <c r="H199" s="467" t="s">
        <v>33</v>
      </c>
      <c r="I199" s="477" t="s">
        <v>241</v>
      </c>
      <c r="J199" s="456" t="s">
        <v>274</v>
      </c>
      <c r="K199" s="456">
        <v>2</v>
      </c>
      <c r="L199" s="488" t="s">
        <v>1469</v>
      </c>
      <c r="M199" s="488" t="s">
        <v>266</v>
      </c>
      <c r="N199" s="478" t="s">
        <v>1503</v>
      </c>
      <c r="O199" s="478" t="s">
        <v>337</v>
      </c>
      <c r="P199" s="478" t="s">
        <v>1504</v>
      </c>
      <c r="Q199" s="478" t="s">
        <v>1505</v>
      </c>
      <c r="R199" s="512">
        <v>10650</v>
      </c>
      <c r="S199" s="456" t="s">
        <v>213</v>
      </c>
      <c r="T199" s="456" t="s">
        <v>213</v>
      </c>
      <c r="U199" s="456" t="s">
        <v>213</v>
      </c>
      <c r="V199" s="456" t="s">
        <v>214</v>
      </c>
      <c r="W199" s="456" t="s">
        <v>213</v>
      </c>
      <c r="X199" s="456" t="s">
        <v>213</v>
      </c>
      <c r="Y199" s="456" t="s">
        <v>213</v>
      </c>
      <c r="Z199" s="456" t="s">
        <v>213</v>
      </c>
      <c r="AA199" s="456" t="s">
        <v>213</v>
      </c>
      <c r="AB199" s="512">
        <v>0</v>
      </c>
      <c r="AC199" s="512">
        <v>0</v>
      </c>
      <c r="AD199" s="457" t="s">
        <v>213</v>
      </c>
      <c r="AE199" s="456" t="s">
        <v>213</v>
      </c>
      <c r="AF199" s="456" t="s">
        <v>1458</v>
      </c>
      <c r="AG199" s="456" t="s">
        <v>423</v>
      </c>
      <c r="AH199" s="456" t="s">
        <v>214</v>
      </c>
      <c r="AI199" s="456"/>
      <c r="AJ199" s="456" t="s">
        <v>260</v>
      </c>
      <c r="AK199" s="512">
        <v>10650</v>
      </c>
      <c r="AL199" s="512">
        <v>2650</v>
      </c>
      <c r="AM199" s="512">
        <v>8000</v>
      </c>
      <c r="AN199" s="512">
        <v>0</v>
      </c>
      <c r="AO199" s="512">
        <v>0</v>
      </c>
      <c r="AP199" s="512">
        <v>0</v>
      </c>
      <c r="AQ199" s="512">
        <v>0</v>
      </c>
      <c r="AR199" s="512">
        <v>0</v>
      </c>
      <c r="AS199" s="512">
        <v>0</v>
      </c>
      <c r="AT199" s="512">
        <v>0</v>
      </c>
      <c r="AU199" s="512">
        <v>0</v>
      </c>
      <c r="AV199" s="512">
        <v>0</v>
      </c>
      <c r="AW199" s="512">
        <v>8000</v>
      </c>
      <c r="AX199" s="512">
        <v>8000</v>
      </c>
      <c r="AY199" s="512">
        <v>2650</v>
      </c>
      <c r="AZ199" s="512">
        <v>0</v>
      </c>
      <c r="BA199" s="512">
        <v>0</v>
      </c>
      <c r="BB199" s="512">
        <v>0</v>
      </c>
      <c r="BC199" s="512">
        <v>1000</v>
      </c>
      <c r="BD199" s="512">
        <v>0</v>
      </c>
      <c r="BE199" s="512" t="s">
        <v>10</v>
      </c>
      <c r="BF199" s="512">
        <v>17230</v>
      </c>
      <c r="BG199" s="512">
        <v>17230</v>
      </c>
      <c r="BH199" s="512">
        <v>0</v>
      </c>
      <c r="BI199" s="512">
        <v>0</v>
      </c>
      <c r="BJ199" s="512">
        <v>11519</v>
      </c>
      <c r="BK199" s="512">
        <v>10650</v>
      </c>
      <c r="BL199" s="512">
        <v>869</v>
      </c>
      <c r="BM199" s="512">
        <v>1.7</v>
      </c>
      <c r="BN199" s="528" t="s">
        <v>10</v>
      </c>
      <c r="BO199" s="512">
        <v>0</v>
      </c>
      <c r="BP199" s="512">
        <v>0</v>
      </c>
      <c r="BQ199" s="512">
        <v>0</v>
      </c>
      <c r="BR199" s="512">
        <v>0</v>
      </c>
      <c r="BS199" s="512">
        <v>0</v>
      </c>
      <c r="BT199" s="558"/>
      <c r="BU199" s="558"/>
      <c r="BW199" s="415" t="str">
        <f>VLOOKUP(P199,'[1]2021年自治区专项债券项目财政部、发改委审核通过明细表'!$F:$F,1,FALSE)</f>
        <v>P20653122-0069</v>
      </c>
      <c r="BX199" s="415" t="str">
        <f>VLOOKUP(E199,'[1]2021年自治区专项债券项目财政部、发改委审核通过明细表'!$E:$E,1,FALSE)</f>
        <v>疏勒县中医院(药剂熬制中心）建设项目</v>
      </c>
    </row>
    <row r="200" s="416" customFormat="1" ht="33" customHeight="1" spans="1:76">
      <c r="A200" s="458">
        <v>9</v>
      </c>
      <c r="B200" s="479" t="s">
        <v>1449</v>
      </c>
      <c r="C200" s="478" t="s">
        <v>1498</v>
      </c>
      <c r="D200" s="478" t="s">
        <v>1499</v>
      </c>
      <c r="E200" s="478" t="s">
        <v>1506</v>
      </c>
      <c r="F200" s="456" t="s">
        <v>1507</v>
      </c>
      <c r="G200" s="478" t="s">
        <v>1508</v>
      </c>
      <c r="H200" s="467" t="s">
        <v>55</v>
      </c>
      <c r="I200" s="477" t="s">
        <v>241</v>
      </c>
      <c r="J200" s="456" t="s">
        <v>274</v>
      </c>
      <c r="K200" s="456">
        <v>1</v>
      </c>
      <c r="L200" s="488" t="s">
        <v>445</v>
      </c>
      <c r="M200" s="488" t="s">
        <v>321</v>
      </c>
      <c r="N200" s="478" t="s">
        <v>1509</v>
      </c>
      <c r="O200" s="478" t="s">
        <v>1191</v>
      </c>
      <c r="P200" s="478" t="s">
        <v>1510</v>
      </c>
      <c r="Q200" s="478" t="s">
        <v>1511</v>
      </c>
      <c r="R200" s="512">
        <v>9864</v>
      </c>
      <c r="S200" s="456" t="s">
        <v>213</v>
      </c>
      <c r="T200" s="456" t="s">
        <v>213</v>
      </c>
      <c r="U200" s="456" t="s">
        <v>213</v>
      </c>
      <c r="V200" s="456" t="s">
        <v>214</v>
      </c>
      <c r="W200" s="456" t="s">
        <v>213</v>
      </c>
      <c r="X200" s="456" t="s">
        <v>213</v>
      </c>
      <c r="Y200" s="456" t="s">
        <v>213</v>
      </c>
      <c r="Z200" s="456" t="s">
        <v>213</v>
      </c>
      <c r="AA200" s="456" t="s">
        <v>213</v>
      </c>
      <c r="AB200" s="512">
        <v>0</v>
      </c>
      <c r="AC200" s="512">
        <v>0</v>
      </c>
      <c r="AD200" s="457" t="s">
        <v>213</v>
      </c>
      <c r="AE200" s="456" t="s">
        <v>213</v>
      </c>
      <c r="AF200" s="456" t="s">
        <v>1458</v>
      </c>
      <c r="AG200" s="456" t="s">
        <v>423</v>
      </c>
      <c r="AH200" s="456" t="s">
        <v>214</v>
      </c>
      <c r="AI200" s="456"/>
      <c r="AJ200" s="456" t="s">
        <v>260</v>
      </c>
      <c r="AK200" s="512">
        <v>9864</v>
      </c>
      <c r="AL200" s="512">
        <v>2864</v>
      </c>
      <c r="AM200" s="512">
        <v>7000</v>
      </c>
      <c r="AN200" s="512">
        <v>0</v>
      </c>
      <c r="AO200" s="512">
        <v>0</v>
      </c>
      <c r="AP200" s="512">
        <v>0</v>
      </c>
      <c r="AQ200" s="512">
        <v>0</v>
      </c>
      <c r="AR200" s="512">
        <v>0</v>
      </c>
      <c r="AS200" s="512">
        <v>0</v>
      </c>
      <c r="AT200" s="512">
        <v>0</v>
      </c>
      <c r="AU200" s="512">
        <v>0</v>
      </c>
      <c r="AV200" s="512">
        <v>0</v>
      </c>
      <c r="AW200" s="512">
        <v>9864</v>
      </c>
      <c r="AX200" s="512">
        <v>7000</v>
      </c>
      <c r="AY200" s="512">
        <v>0</v>
      </c>
      <c r="AZ200" s="512">
        <v>0</v>
      </c>
      <c r="BA200" s="512">
        <v>0</v>
      </c>
      <c r="BB200" s="512">
        <v>0</v>
      </c>
      <c r="BC200" s="512">
        <v>3000</v>
      </c>
      <c r="BD200" s="512">
        <v>0</v>
      </c>
      <c r="BE200" s="512" t="s">
        <v>13</v>
      </c>
      <c r="BF200" s="512">
        <v>15630</v>
      </c>
      <c r="BG200" s="512">
        <v>15630</v>
      </c>
      <c r="BH200" s="512">
        <v>0</v>
      </c>
      <c r="BI200" s="512">
        <v>0</v>
      </c>
      <c r="BJ200" s="512">
        <v>10614</v>
      </c>
      <c r="BK200" s="512">
        <v>9864</v>
      </c>
      <c r="BL200" s="512">
        <v>750</v>
      </c>
      <c r="BM200" s="512">
        <v>1.65</v>
      </c>
      <c r="BN200" s="528" t="s">
        <v>13</v>
      </c>
      <c r="BO200" s="512">
        <v>0</v>
      </c>
      <c r="BP200" s="512">
        <v>0</v>
      </c>
      <c r="BQ200" s="512">
        <v>0</v>
      </c>
      <c r="BR200" s="512">
        <v>0</v>
      </c>
      <c r="BS200" s="512">
        <v>0</v>
      </c>
      <c r="BT200" s="558"/>
      <c r="BU200" s="558"/>
      <c r="BW200" s="415" t="str">
        <f>VLOOKUP(P200,'[1]2021年自治区专项债券项目财政部、发改委审核通过明细表'!$F:$F,1,FALSE)</f>
        <v>P20653122-0068</v>
      </c>
      <c r="BX200" s="415" t="str">
        <f>VLOOKUP(E200,'[1]2021年自治区专项债券项目财政部、发改委审核通过明细表'!$E:$E,1,FALSE)</f>
        <v>喀什经济开发区疏勒县产业园基础设施建设项目</v>
      </c>
    </row>
    <row r="201" s="416" customFormat="1" ht="33" customHeight="1" spans="1:76">
      <c r="A201" s="458">
        <v>10</v>
      </c>
      <c r="B201" s="479" t="s">
        <v>1449</v>
      </c>
      <c r="C201" s="478" t="s">
        <v>1498</v>
      </c>
      <c r="D201" s="478" t="s">
        <v>1499</v>
      </c>
      <c r="E201" s="478" t="s">
        <v>1512</v>
      </c>
      <c r="F201" s="456" t="s">
        <v>1513</v>
      </c>
      <c r="G201" s="478" t="s">
        <v>1514</v>
      </c>
      <c r="H201" s="467" t="s">
        <v>55</v>
      </c>
      <c r="I201" s="477" t="s">
        <v>241</v>
      </c>
      <c r="J201" s="456" t="s">
        <v>636</v>
      </c>
      <c r="K201" s="456">
        <v>1</v>
      </c>
      <c r="L201" s="488" t="s">
        <v>445</v>
      </c>
      <c r="M201" s="488" t="s">
        <v>321</v>
      </c>
      <c r="N201" s="478" t="s">
        <v>1509</v>
      </c>
      <c r="O201" s="478"/>
      <c r="P201" s="478" t="s">
        <v>1515</v>
      </c>
      <c r="Q201" s="478" t="s">
        <v>1516</v>
      </c>
      <c r="R201" s="512">
        <v>24000</v>
      </c>
      <c r="S201" s="456" t="s">
        <v>213</v>
      </c>
      <c r="T201" s="456" t="s">
        <v>213</v>
      </c>
      <c r="U201" s="456" t="s">
        <v>213</v>
      </c>
      <c r="V201" s="456" t="s">
        <v>214</v>
      </c>
      <c r="W201" s="456" t="s">
        <v>213</v>
      </c>
      <c r="X201" s="456" t="s">
        <v>213</v>
      </c>
      <c r="Y201" s="456" t="s">
        <v>213</v>
      </c>
      <c r="Z201" s="456" t="s">
        <v>213</v>
      </c>
      <c r="AA201" s="456" t="s">
        <v>213</v>
      </c>
      <c r="AB201" s="512">
        <v>0</v>
      </c>
      <c r="AC201" s="512">
        <v>0</v>
      </c>
      <c r="AD201" s="457" t="s">
        <v>213</v>
      </c>
      <c r="AE201" s="456" t="s">
        <v>213</v>
      </c>
      <c r="AF201" s="456" t="s">
        <v>1458</v>
      </c>
      <c r="AG201" s="456" t="s">
        <v>423</v>
      </c>
      <c r="AH201" s="456" t="s">
        <v>214</v>
      </c>
      <c r="AI201" s="456"/>
      <c r="AJ201" s="456" t="s">
        <v>260</v>
      </c>
      <c r="AK201" s="512">
        <v>24000</v>
      </c>
      <c r="AL201" s="512">
        <v>6000</v>
      </c>
      <c r="AM201" s="512">
        <v>18000</v>
      </c>
      <c r="AN201" s="512">
        <v>0</v>
      </c>
      <c r="AO201" s="512">
        <v>0</v>
      </c>
      <c r="AP201" s="512">
        <v>0</v>
      </c>
      <c r="AQ201" s="512">
        <v>0</v>
      </c>
      <c r="AR201" s="512">
        <v>0</v>
      </c>
      <c r="AS201" s="512">
        <v>0</v>
      </c>
      <c r="AT201" s="512">
        <v>0</v>
      </c>
      <c r="AU201" s="512">
        <v>0</v>
      </c>
      <c r="AV201" s="512">
        <v>0</v>
      </c>
      <c r="AW201" s="512">
        <v>24000</v>
      </c>
      <c r="AX201" s="512">
        <v>18000</v>
      </c>
      <c r="AY201" s="512">
        <v>0</v>
      </c>
      <c r="AZ201" s="512">
        <v>0</v>
      </c>
      <c r="BA201" s="512">
        <v>0</v>
      </c>
      <c r="BB201" s="512">
        <v>0</v>
      </c>
      <c r="BC201" s="512">
        <v>18000</v>
      </c>
      <c r="BD201" s="512">
        <v>0</v>
      </c>
      <c r="BE201" s="512" t="s">
        <v>10</v>
      </c>
      <c r="BF201" s="512">
        <v>33520</v>
      </c>
      <c r="BG201" s="512">
        <v>33520</v>
      </c>
      <c r="BH201" s="512">
        <v>0</v>
      </c>
      <c r="BI201" s="512">
        <v>0</v>
      </c>
      <c r="BJ201" s="512">
        <v>25980</v>
      </c>
      <c r="BK201" s="512">
        <v>24000</v>
      </c>
      <c r="BL201" s="512">
        <v>1980</v>
      </c>
      <c r="BM201" s="512">
        <v>1.5</v>
      </c>
      <c r="BN201" s="528" t="s">
        <v>10</v>
      </c>
      <c r="BO201" s="512">
        <v>0</v>
      </c>
      <c r="BP201" s="512">
        <v>0</v>
      </c>
      <c r="BQ201" s="512">
        <v>0</v>
      </c>
      <c r="BR201" s="512">
        <v>0</v>
      </c>
      <c r="BS201" s="512">
        <v>0</v>
      </c>
      <c r="BT201" s="558"/>
      <c r="BU201" s="558"/>
      <c r="BW201" s="415" t="str">
        <f>VLOOKUP(P201,'[1]2021年自治区专项债券项目财政部、发改委审核通过明细表'!$F:$F,1,FALSE)</f>
        <v>P19653122-0052</v>
      </c>
      <c r="BX201" s="415" t="str">
        <f>VLOOKUP(E201,'[1]2021年自治区专项债券项目财政部、发改委审核通过明细表'!$E:$E,1,FALSE)</f>
        <v>喀什地区疏勒县“一带一路”劳动密集型小微企业产业园项目（一期）</v>
      </c>
    </row>
    <row r="202" s="416" customFormat="1" ht="33" customHeight="1" spans="1:76">
      <c r="A202" s="458">
        <v>11</v>
      </c>
      <c r="B202" s="479" t="s">
        <v>1449</v>
      </c>
      <c r="C202" s="478" t="s">
        <v>1517</v>
      </c>
      <c r="D202" s="478" t="s">
        <v>1518</v>
      </c>
      <c r="E202" s="478" t="s">
        <v>1519</v>
      </c>
      <c r="F202" s="456" t="s">
        <v>1520</v>
      </c>
      <c r="G202" s="478" t="s">
        <v>1521</v>
      </c>
      <c r="H202" s="467" t="s">
        <v>23</v>
      </c>
      <c r="I202" s="477" t="s">
        <v>209</v>
      </c>
      <c r="J202" s="456" t="s">
        <v>274</v>
      </c>
      <c r="K202" s="456">
        <v>1</v>
      </c>
      <c r="L202" s="488" t="s">
        <v>436</v>
      </c>
      <c r="M202" s="488" t="s">
        <v>1469</v>
      </c>
      <c r="N202" s="478" t="s">
        <v>1521</v>
      </c>
      <c r="O202" s="478" t="s">
        <v>1176</v>
      </c>
      <c r="P202" s="478" t="s">
        <v>1522</v>
      </c>
      <c r="Q202" s="478" t="s">
        <v>1523</v>
      </c>
      <c r="R202" s="512">
        <v>12000</v>
      </c>
      <c r="S202" s="456" t="s">
        <v>213</v>
      </c>
      <c r="T202" s="456" t="s">
        <v>213</v>
      </c>
      <c r="U202" s="456" t="s">
        <v>213</v>
      </c>
      <c r="V202" s="456" t="s">
        <v>213</v>
      </c>
      <c r="W202" s="456" t="s">
        <v>213</v>
      </c>
      <c r="X202" s="456" t="s">
        <v>213</v>
      </c>
      <c r="Y202" s="456" t="s">
        <v>213</v>
      </c>
      <c r="Z202" s="456" t="s">
        <v>213</v>
      </c>
      <c r="AA202" s="456" t="s">
        <v>213</v>
      </c>
      <c r="AB202" s="512">
        <v>0</v>
      </c>
      <c r="AC202" s="512">
        <v>0</v>
      </c>
      <c r="AD202" s="457" t="s">
        <v>213</v>
      </c>
      <c r="AE202" s="456" t="s">
        <v>213</v>
      </c>
      <c r="AF202" s="456" t="s">
        <v>1458</v>
      </c>
      <c r="AG202" s="456" t="s">
        <v>423</v>
      </c>
      <c r="AH202" s="456" t="s">
        <v>214</v>
      </c>
      <c r="AI202" s="456"/>
      <c r="AJ202" s="456" t="s">
        <v>260</v>
      </c>
      <c r="AK202" s="512">
        <v>12000</v>
      </c>
      <c r="AL202" s="512">
        <v>5464</v>
      </c>
      <c r="AM202" s="512">
        <v>5000</v>
      </c>
      <c r="AN202" s="512">
        <v>0</v>
      </c>
      <c r="AO202" s="512">
        <v>0</v>
      </c>
      <c r="AP202" s="512">
        <v>1536</v>
      </c>
      <c r="AQ202" s="512">
        <v>0</v>
      </c>
      <c r="AR202" s="512">
        <v>0</v>
      </c>
      <c r="AS202" s="512">
        <v>0</v>
      </c>
      <c r="AT202" s="512">
        <v>0</v>
      </c>
      <c r="AU202" s="512">
        <v>0</v>
      </c>
      <c r="AV202" s="512">
        <v>0</v>
      </c>
      <c r="AW202" s="512">
        <v>12000</v>
      </c>
      <c r="AX202" s="512">
        <v>5000</v>
      </c>
      <c r="AY202" s="512">
        <v>0</v>
      </c>
      <c r="AZ202" s="512">
        <v>0</v>
      </c>
      <c r="BA202" s="512">
        <v>0</v>
      </c>
      <c r="BB202" s="512">
        <v>0</v>
      </c>
      <c r="BC202" s="512">
        <v>1000</v>
      </c>
      <c r="BD202" s="512">
        <v>0</v>
      </c>
      <c r="BE202" s="512" t="s">
        <v>13</v>
      </c>
      <c r="BF202" s="512">
        <v>15495</v>
      </c>
      <c r="BG202" s="512">
        <v>15495</v>
      </c>
      <c r="BH202" s="512">
        <v>0</v>
      </c>
      <c r="BI202" s="512">
        <v>0</v>
      </c>
      <c r="BJ202" s="512">
        <v>15393</v>
      </c>
      <c r="BK202" s="512">
        <v>15393</v>
      </c>
      <c r="BL202" s="512">
        <v>0</v>
      </c>
      <c r="BM202" s="512">
        <v>1.85</v>
      </c>
      <c r="BN202" s="528" t="s">
        <v>13</v>
      </c>
      <c r="BO202" s="512">
        <v>0</v>
      </c>
      <c r="BP202" s="512">
        <v>0</v>
      </c>
      <c r="BQ202" s="512">
        <v>0</v>
      </c>
      <c r="BR202" s="512">
        <v>0</v>
      </c>
      <c r="BS202" s="512">
        <v>0</v>
      </c>
      <c r="BT202" s="558"/>
      <c r="BU202" s="558"/>
      <c r="BW202" s="415" t="str">
        <f>VLOOKUP(P202,'[1]2021年自治区专项债券项目财政部、发改委审核通过明细表'!$F:$F,1,FALSE)</f>
        <v>P20653130-0020</v>
      </c>
      <c r="BX202" s="415" t="str">
        <f>VLOOKUP(E202,'[1]2021年自治区专项债券项目财政部、发改委审核通过明细表'!$E:$E,1,FALSE)</f>
        <v>喀什地区巴楚县果蔬产业融合示范园建设项目</v>
      </c>
    </row>
    <row r="203" s="416" customFormat="1" ht="33" customHeight="1" spans="1:76">
      <c r="A203" s="458">
        <v>12</v>
      </c>
      <c r="B203" s="479" t="s">
        <v>1449</v>
      </c>
      <c r="C203" s="478" t="s">
        <v>1517</v>
      </c>
      <c r="D203" s="478" t="s">
        <v>1518</v>
      </c>
      <c r="E203" s="478" t="s">
        <v>1524</v>
      </c>
      <c r="F203" s="456" t="s">
        <v>1525</v>
      </c>
      <c r="G203" s="478" t="s">
        <v>1526</v>
      </c>
      <c r="H203" s="467" t="s">
        <v>25</v>
      </c>
      <c r="I203" s="477" t="s">
        <v>241</v>
      </c>
      <c r="J203" s="456" t="s">
        <v>1154</v>
      </c>
      <c r="K203" s="456">
        <v>1</v>
      </c>
      <c r="L203" s="488" t="s">
        <v>401</v>
      </c>
      <c r="M203" s="488" t="s">
        <v>1527</v>
      </c>
      <c r="N203" s="478" t="s">
        <v>1526</v>
      </c>
      <c r="O203" s="478" t="s">
        <v>1528</v>
      </c>
      <c r="P203" s="478" t="s">
        <v>1529</v>
      </c>
      <c r="Q203" s="478" t="s">
        <v>1530</v>
      </c>
      <c r="R203" s="512">
        <v>15000</v>
      </c>
      <c r="S203" s="456" t="s">
        <v>213</v>
      </c>
      <c r="T203" s="456" t="s">
        <v>213</v>
      </c>
      <c r="U203" s="456" t="s">
        <v>213</v>
      </c>
      <c r="V203" s="456" t="s">
        <v>214</v>
      </c>
      <c r="W203" s="456" t="s">
        <v>213</v>
      </c>
      <c r="X203" s="456" t="s">
        <v>213</v>
      </c>
      <c r="Y203" s="456" t="s">
        <v>213</v>
      </c>
      <c r="Z203" s="456" t="s">
        <v>213</v>
      </c>
      <c r="AA203" s="456" t="s">
        <v>213</v>
      </c>
      <c r="AB203" s="512">
        <v>12000</v>
      </c>
      <c r="AC203" s="512">
        <v>0</v>
      </c>
      <c r="AD203" s="457" t="s">
        <v>213</v>
      </c>
      <c r="AE203" s="456" t="s">
        <v>213</v>
      </c>
      <c r="AF203" s="456" t="s">
        <v>1458</v>
      </c>
      <c r="AG203" s="456" t="s">
        <v>423</v>
      </c>
      <c r="AH203" s="456" t="s">
        <v>214</v>
      </c>
      <c r="AI203" s="456"/>
      <c r="AJ203" s="456" t="s">
        <v>260</v>
      </c>
      <c r="AK203" s="512">
        <v>15000</v>
      </c>
      <c r="AL203" s="512">
        <v>0</v>
      </c>
      <c r="AM203" s="512">
        <v>12000</v>
      </c>
      <c r="AN203" s="512">
        <v>0</v>
      </c>
      <c r="AO203" s="512">
        <v>3000</v>
      </c>
      <c r="AP203" s="512">
        <v>0</v>
      </c>
      <c r="AQ203" s="512">
        <v>0</v>
      </c>
      <c r="AR203" s="512">
        <v>0</v>
      </c>
      <c r="AS203" s="512">
        <v>0</v>
      </c>
      <c r="AT203" s="512">
        <v>0</v>
      </c>
      <c r="AU203" s="512">
        <v>0</v>
      </c>
      <c r="AV203" s="512">
        <v>0</v>
      </c>
      <c r="AW203" s="512">
        <v>15000</v>
      </c>
      <c r="AX203" s="512">
        <v>12000</v>
      </c>
      <c r="AY203" s="512">
        <v>0</v>
      </c>
      <c r="AZ203" s="512">
        <v>0</v>
      </c>
      <c r="BA203" s="512">
        <v>0</v>
      </c>
      <c r="BB203" s="512">
        <v>0</v>
      </c>
      <c r="BC203" s="512">
        <v>12000</v>
      </c>
      <c r="BD203" s="512">
        <v>12000</v>
      </c>
      <c r="BE203" s="512" t="s">
        <v>10</v>
      </c>
      <c r="BF203" s="512">
        <v>30620</v>
      </c>
      <c r="BG203" s="512">
        <v>30620</v>
      </c>
      <c r="BH203" s="512">
        <v>0</v>
      </c>
      <c r="BI203" s="512">
        <v>0</v>
      </c>
      <c r="BJ203" s="512">
        <v>18386.6</v>
      </c>
      <c r="BK203" s="512">
        <v>15540</v>
      </c>
      <c r="BL203" s="512">
        <v>2846.6</v>
      </c>
      <c r="BM203" s="512">
        <v>1.55</v>
      </c>
      <c r="BN203" s="528" t="s">
        <v>10</v>
      </c>
      <c r="BO203" s="512">
        <v>0</v>
      </c>
      <c r="BP203" s="512">
        <v>0</v>
      </c>
      <c r="BQ203" s="512">
        <v>0</v>
      </c>
      <c r="BR203" s="512">
        <v>0</v>
      </c>
      <c r="BS203" s="512">
        <v>0</v>
      </c>
      <c r="BT203" s="558"/>
      <c r="BU203" s="558"/>
      <c r="BW203" s="415" t="str">
        <f>VLOOKUP(P203,'[1]2021年自治区专项债券项目财政部、发改委审核通过明细表'!$F:$F,1,FALSE)</f>
        <v>P21653130-0018</v>
      </c>
      <c r="BX203" s="415" t="str">
        <f>VLOOKUP(E203,'[1]2021年自治区专项债券项目财政部、发改委审核通过明细表'!$E:$E,1,FALSE)</f>
        <v>喀什地区巴楚县城供水厂建设项目</v>
      </c>
    </row>
    <row r="204" s="416" customFormat="1" ht="33" customHeight="1" spans="1:76">
      <c r="A204" s="458">
        <v>13</v>
      </c>
      <c r="B204" s="479" t="s">
        <v>1449</v>
      </c>
      <c r="C204" s="478" t="s">
        <v>1517</v>
      </c>
      <c r="D204" s="478" t="s">
        <v>1518</v>
      </c>
      <c r="E204" s="478" t="s">
        <v>1531</v>
      </c>
      <c r="F204" s="456" t="s">
        <v>1532</v>
      </c>
      <c r="G204" s="478" t="s">
        <v>1533</v>
      </c>
      <c r="H204" s="467" t="s">
        <v>55</v>
      </c>
      <c r="I204" s="477" t="s">
        <v>241</v>
      </c>
      <c r="J204" s="456" t="s">
        <v>274</v>
      </c>
      <c r="K204" s="456">
        <v>1</v>
      </c>
      <c r="L204" s="488" t="s">
        <v>445</v>
      </c>
      <c r="M204" s="488" t="s">
        <v>1470</v>
      </c>
      <c r="N204" s="478" t="s">
        <v>1534</v>
      </c>
      <c r="O204" s="478" t="s">
        <v>1191</v>
      </c>
      <c r="P204" s="478" t="s">
        <v>1535</v>
      </c>
      <c r="Q204" s="478" t="s">
        <v>1536</v>
      </c>
      <c r="R204" s="512">
        <v>1670</v>
      </c>
      <c r="S204" s="456" t="s">
        <v>213</v>
      </c>
      <c r="T204" s="456" t="s">
        <v>213</v>
      </c>
      <c r="U204" s="456" t="s">
        <v>213</v>
      </c>
      <c r="V204" s="456" t="s">
        <v>214</v>
      </c>
      <c r="W204" s="456" t="s">
        <v>213</v>
      </c>
      <c r="X204" s="456" t="s">
        <v>213</v>
      </c>
      <c r="Y204" s="456" t="s">
        <v>213</v>
      </c>
      <c r="Z204" s="456" t="s">
        <v>213</v>
      </c>
      <c r="AA204" s="456" t="s">
        <v>213</v>
      </c>
      <c r="AB204" s="512">
        <v>0</v>
      </c>
      <c r="AC204" s="512">
        <v>0</v>
      </c>
      <c r="AD204" s="457" t="s">
        <v>213</v>
      </c>
      <c r="AE204" s="456" t="s">
        <v>213</v>
      </c>
      <c r="AF204" s="456" t="s">
        <v>1458</v>
      </c>
      <c r="AG204" s="456" t="s">
        <v>423</v>
      </c>
      <c r="AH204" s="456" t="s">
        <v>214</v>
      </c>
      <c r="AI204" s="456"/>
      <c r="AJ204" s="456" t="s">
        <v>260</v>
      </c>
      <c r="AK204" s="512">
        <v>1670</v>
      </c>
      <c r="AL204" s="512">
        <v>0</v>
      </c>
      <c r="AM204" s="512">
        <v>1000</v>
      </c>
      <c r="AN204" s="512">
        <v>0</v>
      </c>
      <c r="AO204" s="512">
        <v>0</v>
      </c>
      <c r="AP204" s="512">
        <v>670</v>
      </c>
      <c r="AQ204" s="512">
        <v>0</v>
      </c>
      <c r="AR204" s="512">
        <v>0</v>
      </c>
      <c r="AS204" s="512">
        <v>0</v>
      </c>
      <c r="AT204" s="512">
        <v>0</v>
      </c>
      <c r="AU204" s="512">
        <v>0</v>
      </c>
      <c r="AV204" s="512">
        <v>0</v>
      </c>
      <c r="AW204" s="512">
        <v>1670</v>
      </c>
      <c r="AX204" s="512">
        <v>1000</v>
      </c>
      <c r="AY204" s="512">
        <v>0</v>
      </c>
      <c r="AZ204" s="512">
        <v>0</v>
      </c>
      <c r="BA204" s="512">
        <v>0</v>
      </c>
      <c r="BB204" s="512">
        <v>0</v>
      </c>
      <c r="BC204" s="512">
        <v>1000</v>
      </c>
      <c r="BD204" s="512">
        <v>0</v>
      </c>
      <c r="BE204" s="512" t="s">
        <v>13</v>
      </c>
      <c r="BF204" s="512">
        <v>2520</v>
      </c>
      <c r="BG204" s="512">
        <v>2520</v>
      </c>
      <c r="BH204" s="512">
        <v>0</v>
      </c>
      <c r="BI204" s="512">
        <v>0</v>
      </c>
      <c r="BJ204" s="512">
        <v>2345</v>
      </c>
      <c r="BK204" s="512">
        <v>2345</v>
      </c>
      <c r="BL204" s="512">
        <v>0</v>
      </c>
      <c r="BM204" s="512">
        <v>1.5</v>
      </c>
      <c r="BN204" s="528" t="s">
        <v>13</v>
      </c>
      <c r="BO204" s="512">
        <v>0</v>
      </c>
      <c r="BP204" s="512">
        <v>0</v>
      </c>
      <c r="BQ204" s="512">
        <v>0</v>
      </c>
      <c r="BR204" s="512">
        <v>0</v>
      </c>
      <c r="BS204" s="512">
        <v>0</v>
      </c>
      <c r="BT204" s="558"/>
      <c r="BU204" s="558"/>
      <c r="BW204" s="415" t="str">
        <f>VLOOKUP(P204,'[1]2021年自治区专项债券项目财政部、发改委审核通过明细表'!$F:$F,1,FALSE)</f>
        <v>P20653130-0040</v>
      </c>
      <c r="BX204" s="415" t="str">
        <f>VLOOKUP(E204,'[1]2021年自治区专项债券项目财政部、发改委审核通过明细表'!$E:$E,1,FALSE)</f>
        <v>喀什经济开发区巴楚县园区总部经济中心及附属设施建设项目</v>
      </c>
    </row>
    <row r="205" s="416" customFormat="1" ht="33" customHeight="1" spans="1:76">
      <c r="A205" s="458">
        <v>14</v>
      </c>
      <c r="B205" s="479" t="s">
        <v>1449</v>
      </c>
      <c r="C205" s="478" t="s">
        <v>1537</v>
      </c>
      <c r="D205" s="478" t="s">
        <v>1538</v>
      </c>
      <c r="E205" s="478" t="s">
        <v>1539</v>
      </c>
      <c r="F205" s="456" t="s">
        <v>1540</v>
      </c>
      <c r="G205" s="478" t="s">
        <v>1541</v>
      </c>
      <c r="H205" s="467" t="s">
        <v>33</v>
      </c>
      <c r="I205" s="477" t="s">
        <v>241</v>
      </c>
      <c r="J205" s="456" t="s">
        <v>274</v>
      </c>
      <c r="K205" s="456">
        <v>1</v>
      </c>
      <c r="L205" s="488" t="s">
        <v>401</v>
      </c>
      <c r="M205" s="488" t="s">
        <v>1542</v>
      </c>
      <c r="N205" s="478" t="s">
        <v>1541</v>
      </c>
      <c r="O205" s="478"/>
      <c r="P205" s="478" t="s">
        <v>1543</v>
      </c>
      <c r="Q205" s="478" t="s">
        <v>1544</v>
      </c>
      <c r="R205" s="512">
        <v>1250</v>
      </c>
      <c r="S205" s="456" t="s">
        <v>213</v>
      </c>
      <c r="T205" s="456" t="s">
        <v>214</v>
      </c>
      <c r="U205" s="456" t="s">
        <v>214</v>
      </c>
      <c r="V205" s="456" t="s">
        <v>214</v>
      </c>
      <c r="W205" s="456" t="s">
        <v>214</v>
      </c>
      <c r="X205" s="456" t="s">
        <v>214</v>
      </c>
      <c r="Y205" s="456" t="s">
        <v>214</v>
      </c>
      <c r="Z205" s="456" t="s">
        <v>214</v>
      </c>
      <c r="AA205" s="456" t="s">
        <v>214</v>
      </c>
      <c r="AB205" s="512">
        <v>0</v>
      </c>
      <c r="AC205" s="512">
        <v>0</v>
      </c>
      <c r="AD205" s="457" t="s">
        <v>213</v>
      </c>
      <c r="AE205" s="456" t="s">
        <v>213</v>
      </c>
      <c r="AF205" s="456" t="s">
        <v>1458</v>
      </c>
      <c r="AG205" s="456" t="s">
        <v>423</v>
      </c>
      <c r="AH205" s="456" t="s">
        <v>214</v>
      </c>
      <c r="AI205" s="456"/>
      <c r="AJ205" s="456" t="s">
        <v>260</v>
      </c>
      <c r="AK205" s="512">
        <v>1250</v>
      </c>
      <c r="AL205" s="512">
        <v>250</v>
      </c>
      <c r="AM205" s="512">
        <v>1000</v>
      </c>
      <c r="AN205" s="512">
        <v>0</v>
      </c>
      <c r="AO205" s="512">
        <v>0</v>
      </c>
      <c r="AP205" s="512">
        <v>0</v>
      </c>
      <c r="AQ205" s="512">
        <v>0</v>
      </c>
      <c r="AR205" s="512">
        <v>0</v>
      </c>
      <c r="AS205" s="512">
        <v>0</v>
      </c>
      <c r="AT205" s="512">
        <v>0</v>
      </c>
      <c r="AU205" s="512">
        <v>0</v>
      </c>
      <c r="AV205" s="512">
        <v>0</v>
      </c>
      <c r="AW205" s="512">
        <v>1250</v>
      </c>
      <c r="AX205" s="512">
        <v>1000</v>
      </c>
      <c r="AY205" s="512">
        <v>0</v>
      </c>
      <c r="AZ205" s="512">
        <v>0</v>
      </c>
      <c r="BA205" s="512">
        <v>0</v>
      </c>
      <c r="BB205" s="512">
        <v>0</v>
      </c>
      <c r="BC205" s="512">
        <v>1000</v>
      </c>
      <c r="BD205" s="512">
        <v>0</v>
      </c>
      <c r="BE205" s="512" t="s">
        <v>10</v>
      </c>
      <c r="BF205" s="512">
        <v>2300</v>
      </c>
      <c r="BG205" s="512">
        <v>2300</v>
      </c>
      <c r="BH205" s="512">
        <v>0</v>
      </c>
      <c r="BI205" s="512">
        <v>0</v>
      </c>
      <c r="BJ205" s="512">
        <v>1295</v>
      </c>
      <c r="BK205" s="512">
        <v>1295</v>
      </c>
      <c r="BL205" s="512">
        <v>0</v>
      </c>
      <c r="BM205" s="512">
        <v>1.66</v>
      </c>
      <c r="BN205" s="528" t="s">
        <v>10</v>
      </c>
      <c r="BO205" s="512">
        <v>0</v>
      </c>
      <c r="BP205" s="512">
        <v>0</v>
      </c>
      <c r="BQ205" s="512">
        <v>0</v>
      </c>
      <c r="BR205" s="512">
        <v>0</v>
      </c>
      <c r="BS205" s="512">
        <v>0</v>
      </c>
      <c r="BT205" s="558"/>
      <c r="BU205" s="558"/>
      <c r="BW205" s="415" t="str">
        <f>VLOOKUP(P205,'[1]2021年自治区专项债券项目财政部、发改委审核通过明细表'!$F:$F,1,FALSE)</f>
        <v>P20653127-0096</v>
      </c>
      <c r="BX205" s="415" t="str">
        <f>VLOOKUP(E205,'[1]2021年自治区专项债券项目财政部、发改委审核通过明细表'!$E:$E,1,FALSE)</f>
        <v>麦盖提县中医医院制剂室及附属配套建设项目</v>
      </c>
    </row>
    <row r="206" s="416" customFormat="1" ht="33" customHeight="1" spans="1:76">
      <c r="A206" s="458">
        <v>15</v>
      </c>
      <c r="B206" s="479" t="s">
        <v>1449</v>
      </c>
      <c r="C206" s="478" t="s">
        <v>1545</v>
      </c>
      <c r="D206" s="478" t="s">
        <v>1546</v>
      </c>
      <c r="E206" s="478" t="s">
        <v>1547</v>
      </c>
      <c r="F206" s="456" t="s">
        <v>1548</v>
      </c>
      <c r="G206" s="478" t="s">
        <v>1549</v>
      </c>
      <c r="H206" s="467" t="s">
        <v>55</v>
      </c>
      <c r="I206" s="477" t="s">
        <v>209</v>
      </c>
      <c r="J206" s="456" t="s">
        <v>274</v>
      </c>
      <c r="K206" s="456">
        <v>2</v>
      </c>
      <c r="L206" s="488" t="s">
        <v>1550</v>
      </c>
      <c r="M206" s="488" t="s">
        <v>401</v>
      </c>
      <c r="N206" s="478" t="s">
        <v>1549</v>
      </c>
      <c r="O206" s="478"/>
      <c r="P206" s="478" t="s">
        <v>1551</v>
      </c>
      <c r="Q206" s="478" t="s">
        <v>1552</v>
      </c>
      <c r="R206" s="512">
        <v>1500</v>
      </c>
      <c r="S206" s="456" t="s">
        <v>213</v>
      </c>
      <c r="T206" s="456" t="s">
        <v>213</v>
      </c>
      <c r="U206" s="456" t="s">
        <v>213</v>
      </c>
      <c r="V206" s="456" t="s">
        <v>213</v>
      </c>
      <c r="W206" s="456" t="s">
        <v>213</v>
      </c>
      <c r="X206" s="456" t="s">
        <v>213</v>
      </c>
      <c r="Y206" s="456" t="s">
        <v>213</v>
      </c>
      <c r="Z206" s="456" t="s">
        <v>213</v>
      </c>
      <c r="AA206" s="456" t="s">
        <v>213</v>
      </c>
      <c r="AB206" s="512">
        <v>0</v>
      </c>
      <c r="AC206" s="512">
        <v>0</v>
      </c>
      <c r="AD206" s="457" t="s">
        <v>213</v>
      </c>
      <c r="AE206" s="456" t="s">
        <v>213</v>
      </c>
      <c r="AF206" s="456" t="s">
        <v>1458</v>
      </c>
      <c r="AG206" s="456" t="s">
        <v>423</v>
      </c>
      <c r="AH206" s="456" t="s">
        <v>214</v>
      </c>
      <c r="AI206" s="456"/>
      <c r="AJ206" s="456" t="s">
        <v>236</v>
      </c>
      <c r="AK206" s="512">
        <v>1500</v>
      </c>
      <c r="AL206" s="512">
        <v>500</v>
      </c>
      <c r="AM206" s="512">
        <v>1000</v>
      </c>
      <c r="AN206" s="512">
        <v>0</v>
      </c>
      <c r="AO206" s="512">
        <v>0</v>
      </c>
      <c r="AP206" s="512">
        <v>0</v>
      </c>
      <c r="AQ206" s="512">
        <v>0</v>
      </c>
      <c r="AR206" s="512">
        <v>0</v>
      </c>
      <c r="AS206" s="512">
        <v>0</v>
      </c>
      <c r="AT206" s="512">
        <v>0</v>
      </c>
      <c r="AU206" s="512">
        <v>0</v>
      </c>
      <c r="AV206" s="512">
        <v>0</v>
      </c>
      <c r="AW206" s="512">
        <v>1200</v>
      </c>
      <c r="AX206" s="512">
        <v>1000</v>
      </c>
      <c r="AY206" s="512">
        <v>0</v>
      </c>
      <c r="AZ206" s="512">
        <v>0</v>
      </c>
      <c r="BA206" s="512">
        <v>0</v>
      </c>
      <c r="BB206" s="512">
        <v>0</v>
      </c>
      <c r="BC206" s="512">
        <v>1000</v>
      </c>
      <c r="BD206" s="512">
        <v>0</v>
      </c>
      <c r="BE206" s="512" t="s">
        <v>10</v>
      </c>
      <c r="BF206" s="512">
        <v>3400</v>
      </c>
      <c r="BG206" s="512">
        <v>3400</v>
      </c>
      <c r="BH206" s="512">
        <v>0</v>
      </c>
      <c r="BI206" s="512">
        <v>0</v>
      </c>
      <c r="BJ206" s="512">
        <v>3100</v>
      </c>
      <c r="BK206" s="512">
        <v>1500</v>
      </c>
      <c r="BL206" s="512">
        <v>1600</v>
      </c>
      <c r="BM206" s="512">
        <v>1.54</v>
      </c>
      <c r="BN206" s="528" t="s">
        <v>10</v>
      </c>
      <c r="BO206" s="512">
        <v>0</v>
      </c>
      <c r="BP206" s="512">
        <v>0</v>
      </c>
      <c r="BQ206" s="512">
        <v>0</v>
      </c>
      <c r="BR206" s="512">
        <v>0</v>
      </c>
      <c r="BS206" s="512">
        <v>0</v>
      </c>
      <c r="BT206" s="558"/>
      <c r="BU206" s="558"/>
      <c r="BW206" s="415" t="str">
        <f>VLOOKUP(P206,'[1]2021年自治区专项债券项目财政部、发改委审核通过明细表'!$F:$F,1,FALSE)</f>
        <v>P20653123-0027</v>
      </c>
      <c r="BX206" s="415" t="str">
        <f>VLOOKUP(E206,'[1]2021年自治区专项债券项目财政部、发改委审核通过明细表'!$E:$E,1,FALSE)</f>
        <v>英吉沙县工业园区固废填埋场建设项目</v>
      </c>
    </row>
    <row r="207" s="416" customFormat="1" ht="33" customHeight="1" spans="1:76">
      <c r="A207" s="458">
        <v>16</v>
      </c>
      <c r="B207" s="479" t="s">
        <v>1449</v>
      </c>
      <c r="C207" s="478" t="s">
        <v>1545</v>
      </c>
      <c r="D207" s="478" t="s">
        <v>1546</v>
      </c>
      <c r="E207" s="478" t="s">
        <v>1553</v>
      </c>
      <c r="F207" s="456" t="s">
        <v>1554</v>
      </c>
      <c r="G207" s="478" t="s">
        <v>1555</v>
      </c>
      <c r="H207" s="467" t="s">
        <v>29</v>
      </c>
      <c r="I207" s="477" t="s">
        <v>209</v>
      </c>
      <c r="J207" s="456" t="s">
        <v>636</v>
      </c>
      <c r="K207" s="456">
        <v>2</v>
      </c>
      <c r="L207" s="488" t="s">
        <v>534</v>
      </c>
      <c r="M207" s="488" t="s">
        <v>1470</v>
      </c>
      <c r="N207" s="478" t="s">
        <v>1556</v>
      </c>
      <c r="O207" s="478" t="s">
        <v>87</v>
      </c>
      <c r="P207" s="478" t="s">
        <v>1557</v>
      </c>
      <c r="Q207" s="478" t="s">
        <v>1558</v>
      </c>
      <c r="R207" s="512">
        <v>5047.19</v>
      </c>
      <c r="S207" s="456" t="s">
        <v>213</v>
      </c>
      <c r="T207" s="456" t="s">
        <v>213</v>
      </c>
      <c r="U207" s="456" t="s">
        <v>213</v>
      </c>
      <c r="V207" s="456" t="s">
        <v>213</v>
      </c>
      <c r="W207" s="456" t="s">
        <v>213</v>
      </c>
      <c r="X207" s="456" t="s">
        <v>213</v>
      </c>
      <c r="Y207" s="456" t="s">
        <v>213</v>
      </c>
      <c r="Z207" s="456" t="s">
        <v>213</v>
      </c>
      <c r="AA207" s="456" t="s">
        <v>213</v>
      </c>
      <c r="AB207" s="512">
        <v>0</v>
      </c>
      <c r="AC207" s="512">
        <v>0</v>
      </c>
      <c r="AD207" s="457" t="s">
        <v>213</v>
      </c>
      <c r="AE207" s="456" t="s">
        <v>213</v>
      </c>
      <c r="AF207" s="456" t="s">
        <v>1458</v>
      </c>
      <c r="AG207" s="456" t="s">
        <v>423</v>
      </c>
      <c r="AH207" s="456" t="s">
        <v>214</v>
      </c>
      <c r="AI207" s="456"/>
      <c r="AJ207" s="456" t="s">
        <v>236</v>
      </c>
      <c r="AK207" s="512">
        <v>5047.19</v>
      </c>
      <c r="AL207" s="512">
        <v>1047.19</v>
      </c>
      <c r="AM207" s="512">
        <v>4000</v>
      </c>
      <c r="AN207" s="512">
        <v>0</v>
      </c>
      <c r="AO207" s="512">
        <v>0</v>
      </c>
      <c r="AP207" s="512">
        <v>0</v>
      </c>
      <c r="AQ207" s="512">
        <v>0</v>
      </c>
      <c r="AR207" s="512">
        <v>0</v>
      </c>
      <c r="AS207" s="512">
        <v>0</v>
      </c>
      <c r="AT207" s="512">
        <v>0</v>
      </c>
      <c r="AU207" s="512">
        <v>0</v>
      </c>
      <c r="AV207" s="512">
        <v>0</v>
      </c>
      <c r="AW207" s="512">
        <v>2897.19</v>
      </c>
      <c r="AX207" s="512">
        <v>2000</v>
      </c>
      <c r="AY207" s="512">
        <v>0</v>
      </c>
      <c r="AZ207" s="512">
        <v>0</v>
      </c>
      <c r="BA207" s="512">
        <v>0</v>
      </c>
      <c r="BB207" s="512">
        <v>0</v>
      </c>
      <c r="BC207" s="512">
        <v>2000</v>
      </c>
      <c r="BD207" s="512">
        <v>0</v>
      </c>
      <c r="BE207" s="512" t="s">
        <v>10</v>
      </c>
      <c r="BF207" s="512">
        <v>24341.85</v>
      </c>
      <c r="BG207" s="512">
        <v>24341.85</v>
      </c>
      <c r="BH207" s="512">
        <v>0</v>
      </c>
      <c r="BI207" s="512">
        <v>0</v>
      </c>
      <c r="BJ207" s="512">
        <v>20167.19</v>
      </c>
      <c r="BK207" s="512">
        <v>5047.19</v>
      </c>
      <c r="BL207" s="512">
        <v>15120</v>
      </c>
      <c r="BM207" s="512">
        <v>1.79</v>
      </c>
      <c r="BN207" s="528" t="s">
        <v>10</v>
      </c>
      <c r="BO207" s="512">
        <v>0</v>
      </c>
      <c r="BP207" s="512">
        <v>0</v>
      </c>
      <c r="BQ207" s="512">
        <v>0</v>
      </c>
      <c r="BR207" s="512">
        <v>0</v>
      </c>
      <c r="BS207" s="512">
        <v>0</v>
      </c>
      <c r="BT207" s="558"/>
      <c r="BU207" s="558"/>
      <c r="BW207" s="415" t="str">
        <f>VLOOKUP(P207,'[1]2021年自治区专项债券项目财政部、发改委审核通过明细表'!$F:$F,1,FALSE)</f>
        <v>P19653123-0047</v>
      </c>
      <c r="BX207" s="415" t="str">
        <f>VLOOKUP(E207,'[1]2021年自治区专项债券项目财政部、发改委审核通过明细表'!$E:$E,1,FALSE)</f>
        <v>英吉沙县城镇污水处理厂提标改造工程</v>
      </c>
    </row>
    <row r="208" s="416" customFormat="1" ht="33" customHeight="1" spans="1:76">
      <c r="A208" s="458">
        <v>17</v>
      </c>
      <c r="B208" s="479" t="s">
        <v>1449</v>
      </c>
      <c r="C208" s="478" t="s">
        <v>1559</v>
      </c>
      <c r="D208" s="478" t="s">
        <v>1560</v>
      </c>
      <c r="E208" s="478" t="s">
        <v>1561</v>
      </c>
      <c r="F208" s="456" t="s">
        <v>1562</v>
      </c>
      <c r="G208" s="478" t="s">
        <v>1563</v>
      </c>
      <c r="H208" s="467" t="s">
        <v>23</v>
      </c>
      <c r="I208" s="477" t="s">
        <v>209</v>
      </c>
      <c r="J208" s="456" t="s">
        <v>274</v>
      </c>
      <c r="K208" s="456">
        <v>2</v>
      </c>
      <c r="L208" s="488" t="s">
        <v>1564</v>
      </c>
      <c r="M208" s="488" t="s">
        <v>1470</v>
      </c>
      <c r="N208" s="478" t="s">
        <v>1565</v>
      </c>
      <c r="O208" s="478"/>
      <c r="P208" s="478" t="s">
        <v>1566</v>
      </c>
      <c r="Q208" s="478" t="s">
        <v>1567</v>
      </c>
      <c r="R208" s="512">
        <v>27000</v>
      </c>
      <c r="S208" s="456" t="s">
        <v>213</v>
      </c>
      <c r="T208" s="456" t="s">
        <v>213</v>
      </c>
      <c r="U208" s="456" t="s">
        <v>213</v>
      </c>
      <c r="V208" s="456" t="s">
        <v>213</v>
      </c>
      <c r="W208" s="456" t="s">
        <v>213</v>
      </c>
      <c r="X208" s="456" t="s">
        <v>213</v>
      </c>
      <c r="Y208" s="456" t="s">
        <v>213</v>
      </c>
      <c r="Z208" s="456" t="s">
        <v>213</v>
      </c>
      <c r="AA208" s="456" t="s">
        <v>213</v>
      </c>
      <c r="AB208" s="512">
        <v>0</v>
      </c>
      <c r="AC208" s="512">
        <v>0</v>
      </c>
      <c r="AD208" s="457" t="s">
        <v>213</v>
      </c>
      <c r="AE208" s="456" t="s">
        <v>213</v>
      </c>
      <c r="AF208" s="456" t="s">
        <v>1458</v>
      </c>
      <c r="AG208" s="456" t="s">
        <v>423</v>
      </c>
      <c r="AH208" s="456" t="s">
        <v>214</v>
      </c>
      <c r="AI208" s="456"/>
      <c r="AJ208" s="456" t="s">
        <v>260</v>
      </c>
      <c r="AK208" s="512">
        <v>27000</v>
      </c>
      <c r="AL208" s="512">
        <v>8000</v>
      </c>
      <c r="AM208" s="512">
        <v>19000</v>
      </c>
      <c r="AN208" s="512">
        <v>0</v>
      </c>
      <c r="AO208" s="512">
        <v>0</v>
      </c>
      <c r="AP208" s="512">
        <v>0</v>
      </c>
      <c r="AQ208" s="512">
        <v>0</v>
      </c>
      <c r="AR208" s="512">
        <v>0</v>
      </c>
      <c r="AS208" s="512">
        <v>0</v>
      </c>
      <c r="AT208" s="512">
        <v>0</v>
      </c>
      <c r="AU208" s="512">
        <v>0</v>
      </c>
      <c r="AV208" s="512">
        <v>0</v>
      </c>
      <c r="AW208" s="512">
        <v>19000</v>
      </c>
      <c r="AX208" s="512">
        <v>19000</v>
      </c>
      <c r="AY208" s="512">
        <v>0</v>
      </c>
      <c r="AZ208" s="512">
        <v>0</v>
      </c>
      <c r="BA208" s="512">
        <v>0</v>
      </c>
      <c r="BB208" s="512">
        <v>0</v>
      </c>
      <c r="BC208" s="512">
        <v>1000</v>
      </c>
      <c r="BD208" s="512">
        <v>0</v>
      </c>
      <c r="BE208" s="512" t="s">
        <v>13</v>
      </c>
      <c r="BF208" s="512">
        <v>45199.95</v>
      </c>
      <c r="BG208" s="512">
        <v>45199.95</v>
      </c>
      <c r="BH208" s="512">
        <v>0</v>
      </c>
      <c r="BI208" s="512">
        <v>0</v>
      </c>
      <c r="BJ208" s="512">
        <v>29040</v>
      </c>
      <c r="BK208" s="512">
        <v>0</v>
      </c>
      <c r="BL208" s="512">
        <v>29040</v>
      </c>
      <c r="BM208" s="512">
        <v>1.85</v>
      </c>
      <c r="BN208" s="528" t="s">
        <v>13</v>
      </c>
      <c r="BO208" s="512">
        <v>0</v>
      </c>
      <c r="BP208" s="512">
        <v>0</v>
      </c>
      <c r="BQ208" s="512">
        <v>0</v>
      </c>
      <c r="BR208" s="512">
        <v>0</v>
      </c>
      <c r="BS208" s="512">
        <v>0</v>
      </c>
      <c r="BT208" s="558"/>
      <c r="BU208" s="558"/>
      <c r="BW208" s="415" t="str">
        <f>VLOOKUP(P208,'[1]2021年自治区专项债券项目财政部、发改委审核通过明细表'!$F:$F,1,FALSE)</f>
        <v>P20653128-0007</v>
      </c>
      <c r="BX208" s="415" t="str">
        <f>VLOOKUP(E208,'[1]2021年自治区专项债券项目财政部、发改委审核通过明细表'!$E:$E,1,FALSE)</f>
        <v>岳普湖县蔬菜产业融合示范园建设项目</v>
      </c>
    </row>
    <row r="209" s="416" customFormat="1" ht="33" customHeight="1" spans="1:76">
      <c r="A209" s="458">
        <v>18</v>
      </c>
      <c r="B209" s="479" t="s">
        <v>1449</v>
      </c>
      <c r="C209" s="478" t="s">
        <v>1559</v>
      </c>
      <c r="D209" s="478" t="s">
        <v>1560</v>
      </c>
      <c r="E209" s="478" t="s">
        <v>1568</v>
      </c>
      <c r="F209" s="456" t="s">
        <v>1569</v>
      </c>
      <c r="G209" s="478" t="s">
        <v>1570</v>
      </c>
      <c r="H209" s="467" t="s">
        <v>37</v>
      </c>
      <c r="I209" s="477" t="s">
        <v>241</v>
      </c>
      <c r="J209" s="456" t="s">
        <v>1154</v>
      </c>
      <c r="K209" s="456">
        <v>1</v>
      </c>
      <c r="L209" s="488" t="s">
        <v>1469</v>
      </c>
      <c r="M209" s="488" t="s">
        <v>321</v>
      </c>
      <c r="N209" s="478" t="s">
        <v>1570</v>
      </c>
      <c r="O209" s="478" t="s">
        <v>1571</v>
      </c>
      <c r="P209" s="478" t="s">
        <v>1572</v>
      </c>
      <c r="Q209" s="478" t="s">
        <v>1573</v>
      </c>
      <c r="R209" s="512">
        <v>1600</v>
      </c>
      <c r="S209" s="456" t="s">
        <v>213</v>
      </c>
      <c r="T209" s="456" t="s">
        <v>213</v>
      </c>
      <c r="U209" s="456" t="s">
        <v>213</v>
      </c>
      <c r="V209" s="456" t="s">
        <v>214</v>
      </c>
      <c r="W209" s="456" t="s">
        <v>213</v>
      </c>
      <c r="X209" s="456" t="s">
        <v>213</v>
      </c>
      <c r="Y209" s="456" t="s">
        <v>213</v>
      </c>
      <c r="Z209" s="456" t="s">
        <v>213</v>
      </c>
      <c r="AA209" s="456" t="s">
        <v>213</v>
      </c>
      <c r="AB209" s="512">
        <v>0</v>
      </c>
      <c r="AC209" s="512">
        <v>0</v>
      </c>
      <c r="AD209" s="457" t="s">
        <v>213</v>
      </c>
      <c r="AE209" s="456" t="s">
        <v>213</v>
      </c>
      <c r="AF209" s="456" t="s">
        <v>1458</v>
      </c>
      <c r="AG209" s="456" t="s">
        <v>423</v>
      </c>
      <c r="AH209" s="456" t="s">
        <v>214</v>
      </c>
      <c r="AI209" s="456"/>
      <c r="AJ209" s="456" t="s">
        <v>260</v>
      </c>
      <c r="AK209" s="512">
        <v>1600</v>
      </c>
      <c r="AL209" s="512">
        <v>600</v>
      </c>
      <c r="AM209" s="512">
        <v>1000</v>
      </c>
      <c r="AN209" s="512">
        <v>0</v>
      </c>
      <c r="AO209" s="512">
        <v>0</v>
      </c>
      <c r="AP209" s="512">
        <v>0</v>
      </c>
      <c r="AQ209" s="512">
        <v>0</v>
      </c>
      <c r="AR209" s="512">
        <v>0</v>
      </c>
      <c r="AS209" s="512">
        <v>0</v>
      </c>
      <c r="AT209" s="512">
        <v>0</v>
      </c>
      <c r="AU209" s="512">
        <v>0</v>
      </c>
      <c r="AV209" s="512">
        <v>0</v>
      </c>
      <c r="AW209" s="512">
        <v>1600</v>
      </c>
      <c r="AX209" s="512">
        <v>1000</v>
      </c>
      <c r="AY209" s="512">
        <v>0</v>
      </c>
      <c r="AZ209" s="512">
        <v>0</v>
      </c>
      <c r="BA209" s="512">
        <v>0</v>
      </c>
      <c r="BB209" s="512">
        <v>0</v>
      </c>
      <c r="BC209" s="512">
        <v>1000</v>
      </c>
      <c r="BD209" s="512">
        <v>0</v>
      </c>
      <c r="BE209" s="512" t="s">
        <v>10</v>
      </c>
      <c r="BF209" s="512">
        <v>1884</v>
      </c>
      <c r="BG209" s="512">
        <v>1884</v>
      </c>
      <c r="BH209" s="512">
        <v>0</v>
      </c>
      <c r="BI209" s="512">
        <v>0</v>
      </c>
      <c r="BJ209" s="512">
        <v>1440</v>
      </c>
      <c r="BK209" s="512">
        <v>0</v>
      </c>
      <c r="BL209" s="512">
        <v>1440</v>
      </c>
      <c r="BM209" s="512">
        <v>1.44</v>
      </c>
      <c r="BN209" s="528" t="s">
        <v>10</v>
      </c>
      <c r="BO209" s="512">
        <v>0</v>
      </c>
      <c r="BP209" s="512">
        <v>0</v>
      </c>
      <c r="BQ209" s="512">
        <v>0</v>
      </c>
      <c r="BR209" s="512">
        <v>0</v>
      </c>
      <c r="BS209" s="512">
        <v>0</v>
      </c>
      <c r="BT209" s="558"/>
      <c r="BU209" s="558"/>
      <c r="BW209" s="415" t="str">
        <f>VLOOKUP(P209,'[1]2021年自治区专项债券项目财政部、发改委审核通过明细表'!$F:$F,1,FALSE)</f>
        <v>P21653128-0001</v>
      </c>
      <c r="BX209" s="415" t="str">
        <f>VLOOKUP(E209,'[1]2021年自治区专项债券项目财政部、发改委审核通过明细表'!$E:$E,1,FALSE)</f>
        <v>岳普湖县技工学校能力提升扩建工程</v>
      </c>
    </row>
    <row r="210" s="416" customFormat="1" ht="33" customHeight="1" spans="1:76">
      <c r="A210" s="458">
        <v>19</v>
      </c>
      <c r="B210" s="479" t="s">
        <v>1449</v>
      </c>
      <c r="C210" s="478" t="s">
        <v>1559</v>
      </c>
      <c r="D210" s="478" t="s">
        <v>1560</v>
      </c>
      <c r="E210" s="478" t="s">
        <v>1574</v>
      </c>
      <c r="F210" s="456" t="s">
        <v>1575</v>
      </c>
      <c r="G210" s="478" t="s">
        <v>1576</v>
      </c>
      <c r="H210" s="467" t="s">
        <v>15</v>
      </c>
      <c r="I210" s="477" t="s">
        <v>241</v>
      </c>
      <c r="J210" s="456" t="s">
        <v>274</v>
      </c>
      <c r="K210" s="456">
        <v>1</v>
      </c>
      <c r="L210" s="488" t="s">
        <v>1469</v>
      </c>
      <c r="M210" s="488" t="s">
        <v>321</v>
      </c>
      <c r="N210" s="478" t="s">
        <v>1577</v>
      </c>
      <c r="O210" s="478" t="s">
        <v>87</v>
      </c>
      <c r="P210" s="478" t="s">
        <v>1578</v>
      </c>
      <c r="Q210" s="478" t="s">
        <v>1579</v>
      </c>
      <c r="R210" s="512">
        <v>2500</v>
      </c>
      <c r="S210" s="456" t="s">
        <v>213</v>
      </c>
      <c r="T210" s="456" t="s">
        <v>213</v>
      </c>
      <c r="U210" s="456" t="s">
        <v>213</v>
      </c>
      <c r="V210" s="456" t="s">
        <v>214</v>
      </c>
      <c r="W210" s="456" t="s">
        <v>213</v>
      </c>
      <c r="X210" s="456" t="s">
        <v>213</v>
      </c>
      <c r="Y210" s="456" t="s">
        <v>213</v>
      </c>
      <c r="Z210" s="456" t="s">
        <v>213</v>
      </c>
      <c r="AA210" s="456" t="s">
        <v>213</v>
      </c>
      <c r="AB210" s="512">
        <v>1000</v>
      </c>
      <c r="AC210" s="512">
        <v>0</v>
      </c>
      <c r="AD210" s="457" t="s">
        <v>213</v>
      </c>
      <c r="AE210" s="456" t="s">
        <v>213</v>
      </c>
      <c r="AF210" s="456" t="s">
        <v>1458</v>
      </c>
      <c r="AG210" s="456" t="s">
        <v>423</v>
      </c>
      <c r="AH210" s="456" t="s">
        <v>214</v>
      </c>
      <c r="AI210" s="456"/>
      <c r="AJ210" s="456" t="s">
        <v>260</v>
      </c>
      <c r="AK210" s="512">
        <v>2500</v>
      </c>
      <c r="AL210" s="512">
        <v>1500</v>
      </c>
      <c r="AM210" s="512">
        <v>1000</v>
      </c>
      <c r="AN210" s="512">
        <v>0</v>
      </c>
      <c r="AO210" s="512">
        <v>0</v>
      </c>
      <c r="AP210" s="512">
        <v>0</v>
      </c>
      <c r="AQ210" s="512">
        <v>0</v>
      </c>
      <c r="AR210" s="512">
        <v>0</v>
      </c>
      <c r="AS210" s="512">
        <v>0</v>
      </c>
      <c r="AT210" s="512">
        <v>0</v>
      </c>
      <c r="AU210" s="512">
        <v>0</v>
      </c>
      <c r="AV210" s="512">
        <v>0</v>
      </c>
      <c r="AW210" s="512">
        <v>2500</v>
      </c>
      <c r="AX210" s="512">
        <v>1000</v>
      </c>
      <c r="AY210" s="512">
        <v>0</v>
      </c>
      <c r="AZ210" s="512">
        <v>0</v>
      </c>
      <c r="BA210" s="512">
        <v>0</v>
      </c>
      <c r="BB210" s="512">
        <v>0</v>
      </c>
      <c r="BC210" s="512">
        <v>1000</v>
      </c>
      <c r="BD210" s="512">
        <v>1000</v>
      </c>
      <c r="BE210" s="512" t="s">
        <v>10</v>
      </c>
      <c r="BF210" s="512">
        <v>3948</v>
      </c>
      <c r="BG210" s="512">
        <v>3948</v>
      </c>
      <c r="BH210" s="512">
        <v>0</v>
      </c>
      <c r="BI210" s="512">
        <v>0</v>
      </c>
      <c r="BJ210" s="512">
        <v>2880</v>
      </c>
      <c r="BK210" s="512">
        <v>0</v>
      </c>
      <c r="BL210" s="512">
        <v>2880</v>
      </c>
      <c r="BM210" s="512">
        <v>2.07</v>
      </c>
      <c r="BN210" s="528" t="s">
        <v>10</v>
      </c>
      <c r="BO210" s="512">
        <v>0</v>
      </c>
      <c r="BP210" s="512">
        <v>0</v>
      </c>
      <c r="BQ210" s="512">
        <v>0</v>
      </c>
      <c r="BR210" s="512">
        <v>0</v>
      </c>
      <c r="BS210" s="512">
        <v>0</v>
      </c>
      <c r="BT210" s="558"/>
      <c r="BU210" s="558"/>
      <c r="BW210" s="415" t="str">
        <f>VLOOKUP(P210,'[1]2021年自治区专项债券项目财政部、发改委审核通过明细表'!$F:$F,1,FALSE)</f>
        <v>P20653128-0040</v>
      </c>
      <c r="BX210" s="415" t="str">
        <f>VLOOKUP(E210,'[1]2021年自治区专项债券项目财政部、发改委审核通过明细表'!$E:$E,1,FALSE)</f>
        <v>岳普湖县城城市停车场建设项目</v>
      </c>
    </row>
    <row r="211" s="414" customFormat="1" ht="33" customHeight="1" spans="1:76">
      <c r="A211" s="451" t="s">
        <v>1580</v>
      </c>
      <c r="B211" s="452"/>
      <c r="C211" s="452"/>
      <c r="D211" s="452"/>
      <c r="E211" s="452"/>
      <c r="F211" s="453"/>
      <c r="G211" s="454"/>
      <c r="H211" s="703"/>
      <c r="I211" s="454"/>
      <c r="J211" s="454"/>
      <c r="K211" s="454"/>
      <c r="L211" s="454"/>
      <c r="M211" s="454"/>
      <c r="N211" s="454"/>
      <c r="O211" s="454"/>
      <c r="P211" s="454"/>
      <c r="Q211" s="454"/>
      <c r="R211" s="510">
        <f>SUM(R212:R223)</f>
        <v>253747</v>
      </c>
      <c r="S211" s="510"/>
      <c r="T211" s="510"/>
      <c r="U211" s="510"/>
      <c r="V211" s="510"/>
      <c r="W211" s="510"/>
      <c r="X211" s="510"/>
      <c r="Y211" s="510"/>
      <c r="Z211" s="510"/>
      <c r="AA211" s="510"/>
      <c r="AB211" s="510">
        <f t="shared" ref="AB211:AX211" si="29">SUM(AB212:AB223)</f>
        <v>0</v>
      </c>
      <c r="AC211" s="510">
        <f t="shared" si="29"/>
        <v>0</v>
      </c>
      <c r="AD211" s="510"/>
      <c r="AE211" s="510"/>
      <c r="AF211" s="510"/>
      <c r="AG211" s="510"/>
      <c r="AH211" s="510"/>
      <c r="AI211" s="510"/>
      <c r="AJ211" s="510"/>
      <c r="AK211" s="510">
        <f t="shared" si="29"/>
        <v>253747</v>
      </c>
      <c r="AL211" s="510">
        <f t="shared" si="29"/>
        <v>19747</v>
      </c>
      <c r="AM211" s="510">
        <f t="shared" si="29"/>
        <v>127500</v>
      </c>
      <c r="AN211" s="510">
        <f t="shared" si="29"/>
        <v>0</v>
      </c>
      <c r="AO211" s="510">
        <f t="shared" si="29"/>
        <v>0</v>
      </c>
      <c r="AP211" s="510">
        <f t="shared" si="29"/>
        <v>106500</v>
      </c>
      <c r="AQ211" s="510">
        <f t="shared" si="29"/>
        <v>33842</v>
      </c>
      <c r="AR211" s="510">
        <f t="shared" si="29"/>
        <v>7342</v>
      </c>
      <c r="AS211" s="510">
        <f t="shared" si="29"/>
        <v>26500</v>
      </c>
      <c r="AT211" s="510">
        <f t="shared" si="29"/>
        <v>0</v>
      </c>
      <c r="AU211" s="510">
        <f t="shared" si="29"/>
        <v>0</v>
      </c>
      <c r="AV211" s="510">
        <f t="shared" si="29"/>
        <v>0</v>
      </c>
      <c r="AW211" s="510">
        <f t="shared" si="29"/>
        <v>123400</v>
      </c>
      <c r="AX211" s="510">
        <f t="shared" si="29"/>
        <v>90000</v>
      </c>
      <c r="AY211" s="510">
        <f t="shared" ref="AY211:BS211" si="30">SUM(AY212:AY223)</f>
        <v>10000</v>
      </c>
      <c r="AZ211" s="510">
        <f t="shared" si="30"/>
        <v>10000</v>
      </c>
      <c r="BA211" s="510">
        <f t="shared" si="30"/>
        <v>0</v>
      </c>
      <c r="BB211" s="510">
        <f t="shared" si="30"/>
        <v>0</v>
      </c>
      <c r="BC211" s="510">
        <f t="shared" si="30"/>
        <v>90000</v>
      </c>
      <c r="BD211" s="510">
        <f t="shared" si="30"/>
        <v>0</v>
      </c>
      <c r="BE211" s="510"/>
      <c r="BF211" s="510">
        <f t="shared" si="30"/>
        <v>522684.89</v>
      </c>
      <c r="BG211" s="510">
        <f t="shared" si="30"/>
        <v>522684.89</v>
      </c>
      <c r="BH211" s="510">
        <f t="shared" si="30"/>
        <v>0</v>
      </c>
      <c r="BI211" s="510">
        <f t="shared" si="30"/>
        <v>0</v>
      </c>
      <c r="BJ211" s="510">
        <f t="shared" si="30"/>
        <v>288852.75</v>
      </c>
      <c r="BK211" s="510">
        <f t="shared" si="30"/>
        <v>91686.96</v>
      </c>
      <c r="BL211" s="510">
        <f t="shared" si="30"/>
        <v>197165.79</v>
      </c>
      <c r="BM211" s="510"/>
      <c r="BN211" s="510"/>
      <c r="BO211" s="510">
        <f t="shared" si="30"/>
        <v>29742</v>
      </c>
      <c r="BP211" s="510">
        <f t="shared" si="30"/>
        <v>19742</v>
      </c>
      <c r="BQ211" s="510">
        <f t="shared" si="30"/>
        <v>0</v>
      </c>
      <c r="BR211" s="510">
        <f t="shared" si="30"/>
        <v>0</v>
      </c>
      <c r="BS211" s="510">
        <f t="shared" si="30"/>
        <v>0</v>
      </c>
      <c r="BT211" s="556"/>
      <c r="BU211" s="747"/>
      <c r="BW211" s="436"/>
      <c r="BX211" s="436"/>
    </row>
    <row r="212" s="416" customFormat="1" ht="33" customHeight="1" spans="1:76">
      <c r="A212" s="458">
        <v>1</v>
      </c>
      <c r="B212" s="479" t="s">
        <v>1581</v>
      </c>
      <c r="C212" s="478" t="s">
        <v>1582</v>
      </c>
      <c r="D212" s="477">
        <v>653222</v>
      </c>
      <c r="E212" s="478" t="s">
        <v>1583</v>
      </c>
      <c r="F212" s="477" t="s">
        <v>1584</v>
      </c>
      <c r="G212" s="478" t="s">
        <v>1585</v>
      </c>
      <c r="H212" s="704" t="s">
        <v>59</v>
      </c>
      <c r="I212" s="477" t="s">
        <v>241</v>
      </c>
      <c r="J212" s="456">
        <v>2021</v>
      </c>
      <c r="K212" s="456">
        <v>1</v>
      </c>
      <c r="L212" s="488">
        <v>44287</v>
      </c>
      <c r="M212" s="488">
        <v>44378</v>
      </c>
      <c r="N212" s="478" t="s">
        <v>1585</v>
      </c>
      <c r="O212" s="478" t="s">
        <v>1585</v>
      </c>
      <c r="P212" s="478" t="s">
        <v>1586</v>
      </c>
      <c r="Q212" s="478" t="s">
        <v>1587</v>
      </c>
      <c r="R212" s="512">
        <v>28800</v>
      </c>
      <c r="S212" s="456" t="s">
        <v>213</v>
      </c>
      <c r="T212" s="456" t="s">
        <v>213</v>
      </c>
      <c r="U212" s="456" t="s">
        <v>213</v>
      </c>
      <c r="V212" s="456" t="s">
        <v>214</v>
      </c>
      <c r="W212" s="456" t="s">
        <v>213</v>
      </c>
      <c r="X212" s="456" t="s">
        <v>213</v>
      </c>
      <c r="Y212" s="456" t="s">
        <v>214</v>
      </c>
      <c r="Z212" s="456" t="s">
        <v>214</v>
      </c>
      <c r="AA212" s="456" t="s">
        <v>214</v>
      </c>
      <c r="AB212" s="512"/>
      <c r="AC212" s="512"/>
      <c r="AD212" s="457" t="s">
        <v>213</v>
      </c>
      <c r="AE212" s="456" t="s">
        <v>213</v>
      </c>
      <c r="AF212" s="477" t="s">
        <v>1588</v>
      </c>
      <c r="AG212" s="456" t="s">
        <v>548</v>
      </c>
      <c r="AH212" s="456" t="s">
        <v>214</v>
      </c>
      <c r="AI212" s="456" t="s">
        <v>214</v>
      </c>
      <c r="AJ212" s="456" t="s">
        <v>260</v>
      </c>
      <c r="AK212" s="512">
        <f t="shared" ref="AK212:AK223" si="31">SUM(AL212:AP212)</f>
        <v>28800</v>
      </c>
      <c r="AL212" s="512">
        <v>5800</v>
      </c>
      <c r="AM212" s="512">
        <v>23000</v>
      </c>
      <c r="AN212" s="512"/>
      <c r="AO212" s="512"/>
      <c r="AP212" s="512"/>
      <c r="AQ212" s="512">
        <f t="shared" ref="AQ212:AQ223" si="32">SUM(AR212:AV212)</f>
        <v>0</v>
      </c>
      <c r="AR212" s="512"/>
      <c r="AS212" s="512"/>
      <c r="AT212" s="512"/>
      <c r="AU212" s="512"/>
      <c r="AV212" s="512"/>
      <c r="AW212" s="512">
        <v>28800</v>
      </c>
      <c r="AX212" s="512">
        <v>21000</v>
      </c>
      <c r="AY212" s="512"/>
      <c r="AZ212" s="512"/>
      <c r="BA212" s="512"/>
      <c r="BB212" s="512"/>
      <c r="BC212" s="512">
        <v>21000</v>
      </c>
      <c r="BD212" s="512"/>
      <c r="BE212" s="512" t="s">
        <v>10</v>
      </c>
      <c r="BF212" s="512">
        <f>SUM(BG212:BI212)</f>
        <v>71810</v>
      </c>
      <c r="BG212" s="512">
        <v>71810</v>
      </c>
      <c r="BH212" s="512"/>
      <c r="BI212" s="512"/>
      <c r="BJ212" s="512">
        <f>SUM(BK212:BL212)</f>
        <v>20800</v>
      </c>
      <c r="BK212" s="512">
        <v>5800</v>
      </c>
      <c r="BL212" s="512">
        <v>15000</v>
      </c>
      <c r="BM212" s="512">
        <v>1.3</v>
      </c>
      <c r="BN212" s="528">
        <v>10</v>
      </c>
      <c r="BO212" s="512"/>
      <c r="BP212" s="512"/>
      <c r="BQ212" s="512"/>
      <c r="BR212" s="512"/>
      <c r="BS212" s="512"/>
      <c r="BT212" s="558"/>
      <c r="BU212" s="520"/>
      <c r="BW212" s="415" t="str">
        <f>VLOOKUP(P212,'[1]2021年自治区专项债券项目财政部、发改委审核通过明细表'!$F:$F,1,FALSE)</f>
        <v>P21653222-0001</v>
      </c>
      <c r="BX212" s="415" t="str">
        <f>VLOOKUP(E212,'[1]2021年自治区专项债券项目财政部、发改委审核通过明细表'!$E:$E,1,FALSE)</f>
        <v>墨玉县2021年保障性住房建设项目</v>
      </c>
    </row>
    <row r="213" s="416" customFormat="1" ht="33" customHeight="1" spans="1:76">
      <c r="A213" s="458">
        <v>2</v>
      </c>
      <c r="B213" s="479" t="s">
        <v>1581</v>
      </c>
      <c r="C213" s="478" t="s">
        <v>1582</v>
      </c>
      <c r="D213" s="477">
        <v>653222</v>
      </c>
      <c r="E213" s="586" t="s">
        <v>1589</v>
      </c>
      <c r="F213" s="477" t="s">
        <v>1590</v>
      </c>
      <c r="G213" s="478" t="s">
        <v>1585</v>
      </c>
      <c r="H213" s="704" t="s">
        <v>1591</v>
      </c>
      <c r="I213" s="477" t="s">
        <v>241</v>
      </c>
      <c r="J213" s="456">
        <v>2021</v>
      </c>
      <c r="K213" s="456">
        <v>1</v>
      </c>
      <c r="L213" s="488">
        <v>44287</v>
      </c>
      <c r="M213" s="488">
        <v>44378</v>
      </c>
      <c r="N213" s="478" t="s">
        <v>1585</v>
      </c>
      <c r="O213" s="478" t="s">
        <v>1585</v>
      </c>
      <c r="P213" s="725" t="s">
        <v>1592</v>
      </c>
      <c r="Q213" s="478" t="s">
        <v>1593</v>
      </c>
      <c r="R213" s="512">
        <v>2500</v>
      </c>
      <c r="S213" s="456" t="s">
        <v>213</v>
      </c>
      <c r="T213" s="456" t="s">
        <v>213</v>
      </c>
      <c r="U213" s="456" t="s">
        <v>213</v>
      </c>
      <c r="V213" s="456" t="s">
        <v>214</v>
      </c>
      <c r="W213" s="456" t="s">
        <v>213</v>
      </c>
      <c r="X213" s="456" t="s">
        <v>213</v>
      </c>
      <c r="Y213" s="456" t="s">
        <v>214</v>
      </c>
      <c r="Z213" s="456" t="s">
        <v>214</v>
      </c>
      <c r="AA213" s="456" t="s">
        <v>214</v>
      </c>
      <c r="AB213" s="512"/>
      <c r="AC213" s="512"/>
      <c r="AD213" s="457" t="s">
        <v>213</v>
      </c>
      <c r="AE213" s="456" t="s">
        <v>213</v>
      </c>
      <c r="AF213" s="477" t="s">
        <v>1594</v>
      </c>
      <c r="AG213" s="456" t="s">
        <v>548</v>
      </c>
      <c r="AH213" s="456" t="s">
        <v>214</v>
      </c>
      <c r="AI213" s="456" t="s">
        <v>214</v>
      </c>
      <c r="AJ213" s="456" t="s">
        <v>260</v>
      </c>
      <c r="AK213" s="512">
        <f t="shared" si="31"/>
        <v>2500</v>
      </c>
      <c r="AL213" s="512">
        <v>500</v>
      </c>
      <c r="AM213" s="512">
        <v>2000</v>
      </c>
      <c r="AN213" s="512"/>
      <c r="AO213" s="512"/>
      <c r="AP213" s="512"/>
      <c r="AQ213" s="512">
        <f t="shared" si="32"/>
        <v>0</v>
      </c>
      <c r="AR213" s="512"/>
      <c r="AS213" s="512"/>
      <c r="AT213" s="512"/>
      <c r="AU213" s="512"/>
      <c r="AV213" s="512"/>
      <c r="AW213" s="512">
        <v>2500</v>
      </c>
      <c r="AX213" s="512">
        <v>2000</v>
      </c>
      <c r="AY213" s="512"/>
      <c r="AZ213" s="512"/>
      <c r="BA213" s="512"/>
      <c r="BB213" s="512"/>
      <c r="BC213" s="512">
        <v>2000</v>
      </c>
      <c r="BD213" s="512"/>
      <c r="BE213" s="512" t="s">
        <v>10</v>
      </c>
      <c r="BF213" s="512">
        <f>SUM(BG213:BI213)</f>
        <v>6050</v>
      </c>
      <c r="BG213" s="512">
        <v>6050</v>
      </c>
      <c r="BH213" s="512"/>
      <c r="BI213" s="512"/>
      <c r="BJ213" s="512">
        <f>SUM(BK213:BL213)</f>
        <v>3800</v>
      </c>
      <c r="BK213" s="512">
        <v>2500</v>
      </c>
      <c r="BL213" s="512">
        <v>1300</v>
      </c>
      <c r="BM213" s="512">
        <v>1.25</v>
      </c>
      <c r="BN213" s="528">
        <v>10</v>
      </c>
      <c r="BO213" s="512"/>
      <c r="BP213" s="512"/>
      <c r="BQ213" s="512"/>
      <c r="BR213" s="512"/>
      <c r="BS213" s="512"/>
      <c r="BT213" s="558"/>
      <c r="BU213" s="520"/>
      <c r="BW213" s="415" t="str">
        <f>VLOOKUP(P213,'[1]2021年自治区专项债券项目财政部、发改委审核通过明细表'!$F:$F,1,FALSE)</f>
        <v>P21653222-0008</v>
      </c>
      <c r="BX213" s="415" t="str">
        <f>VLOOKUP(E213,'[1]2021年自治区专项债券项目财政部、发改委审核通过明细表'!$E:$E,1,FALSE)</f>
        <v>墨玉县县城供水管网建设项目</v>
      </c>
    </row>
    <row r="214" s="416" customFormat="1" ht="33" customHeight="1" spans="1:76">
      <c r="A214" s="458">
        <v>3</v>
      </c>
      <c r="B214" s="479" t="s">
        <v>1581</v>
      </c>
      <c r="C214" s="478" t="s">
        <v>1595</v>
      </c>
      <c r="D214" s="477">
        <v>653221</v>
      </c>
      <c r="E214" s="478" t="s">
        <v>1596</v>
      </c>
      <c r="F214" s="477" t="s">
        <v>1597</v>
      </c>
      <c r="G214" s="478" t="s">
        <v>1598</v>
      </c>
      <c r="H214" s="704" t="s">
        <v>33</v>
      </c>
      <c r="I214" s="477" t="s">
        <v>209</v>
      </c>
      <c r="J214" s="456" t="s">
        <v>291</v>
      </c>
      <c r="K214" s="456">
        <v>2</v>
      </c>
      <c r="L214" s="488">
        <v>44075</v>
      </c>
      <c r="M214" s="488">
        <v>44805</v>
      </c>
      <c r="N214" s="478" t="s">
        <v>1598</v>
      </c>
      <c r="O214" s="478" t="s">
        <v>1599</v>
      </c>
      <c r="P214" s="478" t="s">
        <v>1600</v>
      </c>
      <c r="Q214" s="478" t="s">
        <v>1601</v>
      </c>
      <c r="R214" s="512">
        <v>12190</v>
      </c>
      <c r="S214" s="456" t="s">
        <v>213</v>
      </c>
      <c r="T214" s="456" t="s">
        <v>213</v>
      </c>
      <c r="U214" s="456" t="s">
        <v>213</v>
      </c>
      <c r="V214" s="456" t="s">
        <v>214</v>
      </c>
      <c r="W214" s="456" t="s">
        <v>213</v>
      </c>
      <c r="X214" s="456" t="s">
        <v>213</v>
      </c>
      <c r="Y214" s="456" t="s">
        <v>213</v>
      </c>
      <c r="Z214" s="456" t="s">
        <v>213</v>
      </c>
      <c r="AA214" s="456" t="s">
        <v>213</v>
      </c>
      <c r="AB214" s="512"/>
      <c r="AC214" s="512"/>
      <c r="AD214" s="457" t="s">
        <v>213</v>
      </c>
      <c r="AE214" s="456" t="s">
        <v>213</v>
      </c>
      <c r="AF214" s="477" t="s">
        <v>1602</v>
      </c>
      <c r="AG214" s="456" t="s">
        <v>548</v>
      </c>
      <c r="AH214" s="456" t="s">
        <v>214</v>
      </c>
      <c r="AI214" s="456" t="s">
        <v>214</v>
      </c>
      <c r="AJ214" s="456" t="s">
        <v>260</v>
      </c>
      <c r="AK214" s="512">
        <f t="shared" si="31"/>
        <v>12190</v>
      </c>
      <c r="AL214" s="512">
        <v>3190</v>
      </c>
      <c r="AM214" s="512">
        <v>9000</v>
      </c>
      <c r="AN214" s="512">
        <v>0</v>
      </c>
      <c r="AO214" s="512">
        <v>0</v>
      </c>
      <c r="AP214" s="512">
        <v>0</v>
      </c>
      <c r="AQ214" s="512">
        <f t="shared" si="32"/>
        <v>1100</v>
      </c>
      <c r="AR214" s="512">
        <v>1100</v>
      </c>
      <c r="AS214" s="512">
        <v>0</v>
      </c>
      <c r="AT214" s="512">
        <v>0</v>
      </c>
      <c r="AU214" s="512">
        <v>0</v>
      </c>
      <c r="AV214" s="512">
        <v>0</v>
      </c>
      <c r="AW214" s="512">
        <v>5000</v>
      </c>
      <c r="AX214" s="512">
        <v>5000</v>
      </c>
      <c r="AY214" s="512">
        <v>4000</v>
      </c>
      <c r="AZ214" s="512">
        <v>4000</v>
      </c>
      <c r="BA214" s="512"/>
      <c r="BB214" s="512"/>
      <c r="BC214" s="512">
        <v>5000</v>
      </c>
      <c r="BD214" s="512"/>
      <c r="BE214" s="512" t="s">
        <v>10</v>
      </c>
      <c r="BF214" s="512">
        <f>BG214</f>
        <v>89594.24</v>
      </c>
      <c r="BG214" s="512">
        <v>89594.24</v>
      </c>
      <c r="BH214" s="512"/>
      <c r="BI214" s="512"/>
      <c r="BJ214" s="512">
        <f t="shared" ref="BJ214:BJ217" si="33">BK214+BL214</f>
        <v>59335.91</v>
      </c>
      <c r="BK214" s="512"/>
      <c r="BL214" s="512">
        <v>59335.91</v>
      </c>
      <c r="BM214" s="512">
        <v>3.05</v>
      </c>
      <c r="BN214" s="512">
        <v>10</v>
      </c>
      <c r="BO214" s="512"/>
      <c r="BP214" s="512"/>
      <c r="BQ214" s="512"/>
      <c r="BR214" s="512"/>
      <c r="BS214" s="512"/>
      <c r="BT214" s="558"/>
      <c r="BU214" s="520"/>
      <c r="BW214" s="415" t="str">
        <f>VLOOKUP(P214,'[1]2021年自治区专项债券项目财政部、发改委审核通过明细表'!$F:$F,1,FALSE)</f>
        <v>P20653221-0037</v>
      </c>
      <c r="BX214" s="415" t="str">
        <f>VLOOKUP(E214,'[1]2021年自治区专项债券项目财政部、发改委审核通过明细表'!$E:$E,1,FALSE)</f>
        <v>和田地区和田县人民医院传染病房及救治能力提升建设项目</v>
      </c>
    </row>
    <row r="215" s="416" customFormat="1" ht="33" customHeight="1" spans="1:76">
      <c r="A215" s="458">
        <v>4</v>
      </c>
      <c r="B215" s="477" t="s">
        <v>1581</v>
      </c>
      <c r="C215" s="477" t="s">
        <v>1595</v>
      </c>
      <c r="D215" s="477">
        <v>653221</v>
      </c>
      <c r="E215" s="477" t="s">
        <v>1603</v>
      </c>
      <c r="F215" s="477" t="s">
        <v>1604</v>
      </c>
      <c r="G215" s="477" t="s">
        <v>1598</v>
      </c>
      <c r="H215" s="477" t="s">
        <v>33</v>
      </c>
      <c r="I215" s="477" t="s">
        <v>209</v>
      </c>
      <c r="J215" s="456" t="s">
        <v>302</v>
      </c>
      <c r="K215" s="456">
        <v>1</v>
      </c>
      <c r="L215" s="488">
        <v>44075</v>
      </c>
      <c r="M215" s="488">
        <v>44440</v>
      </c>
      <c r="N215" s="477" t="s">
        <v>1598</v>
      </c>
      <c r="O215" s="477" t="s">
        <v>1599</v>
      </c>
      <c r="P215" s="477" t="s">
        <v>1605</v>
      </c>
      <c r="Q215" s="520" t="s">
        <v>1606</v>
      </c>
      <c r="R215" s="512">
        <v>9100</v>
      </c>
      <c r="S215" s="456" t="s">
        <v>213</v>
      </c>
      <c r="T215" s="456" t="s">
        <v>213</v>
      </c>
      <c r="U215" s="456" t="s">
        <v>213</v>
      </c>
      <c r="V215" s="456" t="s">
        <v>213</v>
      </c>
      <c r="W215" s="456" t="s">
        <v>213</v>
      </c>
      <c r="X215" s="456" t="s">
        <v>213</v>
      </c>
      <c r="Y215" s="456" t="s">
        <v>213</v>
      </c>
      <c r="Z215" s="456" t="s">
        <v>213</v>
      </c>
      <c r="AA215" s="456" t="s">
        <v>213</v>
      </c>
      <c r="AB215" s="512"/>
      <c r="AC215" s="512"/>
      <c r="AD215" s="457" t="s">
        <v>213</v>
      </c>
      <c r="AE215" s="456" t="s">
        <v>213</v>
      </c>
      <c r="AF215" s="477" t="s">
        <v>1607</v>
      </c>
      <c r="AG215" s="456" t="s">
        <v>548</v>
      </c>
      <c r="AH215" s="456" t="s">
        <v>214</v>
      </c>
      <c r="AI215" s="456" t="s">
        <v>214</v>
      </c>
      <c r="AJ215" s="456" t="s">
        <v>260</v>
      </c>
      <c r="AK215" s="512">
        <f t="shared" si="31"/>
        <v>9100</v>
      </c>
      <c r="AL215" s="512">
        <v>2100</v>
      </c>
      <c r="AM215" s="512">
        <v>7000</v>
      </c>
      <c r="AN215" s="512">
        <v>0</v>
      </c>
      <c r="AO215" s="512">
        <v>0</v>
      </c>
      <c r="AP215" s="512">
        <v>0</v>
      </c>
      <c r="AQ215" s="512">
        <f t="shared" si="32"/>
        <v>3000</v>
      </c>
      <c r="AR215" s="512">
        <v>0</v>
      </c>
      <c r="AS215" s="512">
        <v>3000</v>
      </c>
      <c r="AT215" s="512">
        <v>0</v>
      </c>
      <c r="AU215" s="512">
        <v>0</v>
      </c>
      <c r="AV215" s="512">
        <v>0</v>
      </c>
      <c r="AW215" s="512">
        <v>6100</v>
      </c>
      <c r="AX215" s="512">
        <v>4000</v>
      </c>
      <c r="AY215" s="512">
        <v>0</v>
      </c>
      <c r="AZ215" s="512">
        <v>0</v>
      </c>
      <c r="BA215" s="512"/>
      <c r="BB215" s="512"/>
      <c r="BC215" s="512">
        <v>4000</v>
      </c>
      <c r="BD215" s="512"/>
      <c r="BE215" s="512" t="s">
        <v>10</v>
      </c>
      <c r="BF215" s="512">
        <f>BG215</f>
        <v>89594.2</v>
      </c>
      <c r="BG215" s="512">
        <v>89594.2</v>
      </c>
      <c r="BH215" s="512"/>
      <c r="BI215" s="512"/>
      <c r="BJ215" s="512">
        <f t="shared" si="33"/>
        <v>59335.91</v>
      </c>
      <c r="BK215" s="512"/>
      <c r="BL215" s="512">
        <v>59335.91</v>
      </c>
      <c r="BM215" s="512">
        <v>2.29</v>
      </c>
      <c r="BN215" s="512">
        <v>10</v>
      </c>
      <c r="BO215" s="512"/>
      <c r="BP215" s="512"/>
      <c r="BQ215" s="512"/>
      <c r="BR215" s="512"/>
      <c r="BS215" s="512"/>
      <c r="BT215" s="520"/>
      <c r="BU215" s="520"/>
      <c r="BW215" s="415" t="str">
        <f>VLOOKUP(P215,'[1]2021年自治区专项债券项目财政部、发改委审核通过明细表'!$F:$F,1,FALSE)</f>
        <v>P20653221-0093</v>
      </c>
      <c r="BX215" s="415" t="str">
        <f>VLOOKUP(E215,'[1]2021年自治区专项债券项目财政部、发改委审核通过明细表'!$E:$E,1,FALSE)</f>
        <v>和田地区和田县人民医院门急诊综合楼建设项目</v>
      </c>
    </row>
    <row r="216" s="416" customFormat="1" ht="33" customHeight="1" spans="1:76">
      <c r="A216" s="458">
        <v>5</v>
      </c>
      <c r="B216" s="479" t="s">
        <v>1581</v>
      </c>
      <c r="C216" s="478" t="s">
        <v>1608</v>
      </c>
      <c r="D216" s="477">
        <v>653224</v>
      </c>
      <c r="E216" s="478" t="s">
        <v>1609</v>
      </c>
      <c r="F216" s="477" t="s">
        <v>1610</v>
      </c>
      <c r="G216" s="478" t="s">
        <v>1611</v>
      </c>
      <c r="H216" s="704" t="s">
        <v>55</v>
      </c>
      <c r="I216" s="477" t="s">
        <v>241</v>
      </c>
      <c r="J216" s="456">
        <v>2020</v>
      </c>
      <c r="K216" s="456">
        <v>1</v>
      </c>
      <c r="L216" s="488" t="s">
        <v>735</v>
      </c>
      <c r="M216" s="488" t="s">
        <v>1612</v>
      </c>
      <c r="N216" s="478" t="s">
        <v>1611</v>
      </c>
      <c r="O216" s="478" t="s">
        <v>1611</v>
      </c>
      <c r="P216" s="478" t="s">
        <v>1613</v>
      </c>
      <c r="Q216" s="478" t="s">
        <v>1614</v>
      </c>
      <c r="R216" s="512">
        <v>42000</v>
      </c>
      <c r="S216" s="456" t="s">
        <v>213</v>
      </c>
      <c r="T216" s="456" t="s">
        <v>213</v>
      </c>
      <c r="U216" s="456" t="s">
        <v>213</v>
      </c>
      <c r="V216" s="456" t="s">
        <v>214</v>
      </c>
      <c r="W216" s="456" t="s">
        <v>213</v>
      </c>
      <c r="X216" s="456" t="s">
        <v>213</v>
      </c>
      <c r="Y216" s="456" t="s">
        <v>213</v>
      </c>
      <c r="Z216" s="456" t="s">
        <v>213</v>
      </c>
      <c r="AA216" s="456" t="s">
        <v>213</v>
      </c>
      <c r="AB216" s="512">
        <v>0</v>
      </c>
      <c r="AC216" s="512">
        <v>0</v>
      </c>
      <c r="AD216" s="457" t="s">
        <v>213</v>
      </c>
      <c r="AE216" s="456" t="s">
        <v>213</v>
      </c>
      <c r="AF216" s="477" t="s">
        <v>1615</v>
      </c>
      <c r="AG216" s="456" t="s">
        <v>548</v>
      </c>
      <c r="AH216" s="456" t="s">
        <v>214</v>
      </c>
      <c r="AI216" s="456" t="s">
        <v>214</v>
      </c>
      <c r="AJ216" s="456" t="s">
        <v>260</v>
      </c>
      <c r="AK216" s="512">
        <f t="shared" si="31"/>
        <v>42000</v>
      </c>
      <c r="AL216" s="512">
        <v>0</v>
      </c>
      <c r="AM216" s="512">
        <v>7000</v>
      </c>
      <c r="AN216" s="512">
        <v>0</v>
      </c>
      <c r="AO216" s="512">
        <v>0</v>
      </c>
      <c r="AP216" s="512">
        <v>35000</v>
      </c>
      <c r="AQ216" s="512">
        <f t="shared" si="32"/>
        <v>0</v>
      </c>
      <c r="AR216" s="512">
        <v>0</v>
      </c>
      <c r="AS216" s="512">
        <v>0</v>
      </c>
      <c r="AT216" s="512">
        <v>0</v>
      </c>
      <c r="AU216" s="512">
        <v>0</v>
      </c>
      <c r="AV216" s="512">
        <v>0</v>
      </c>
      <c r="AW216" s="512">
        <v>7000</v>
      </c>
      <c r="AX216" s="512">
        <v>7000</v>
      </c>
      <c r="AY216" s="512">
        <v>0</v>
      </c>
      <c r="AZ216" s="512">
        <v>0</v>
      </c>
      <c r="BA216" s="512">
        <v>0</v>
      </c>
      <c r="BB216" s="512">
        <v>0</v>
      </c>
      <c r="BC216" s="512">
        <v>7000</v>
      </c>
      <c r="BD216" s="512"/>
      <c r="BE216" s="512" t="s">
        <v>10</v>
      </c>
      <c r="BF216" s="512">
        <f>BG216+BH216+BI216</f>
        <v>11948.64</v>
      </c>
      <c r="BG216" s="512">
        <v>11948.64</v>
      </c>
      <c r="BH216" s="512">
        <v>0</v>
      </c>
      <c r="BI216" s="512">
        <v>0</v>
      </c>
      <c r="BJ216" s="512">
        <f t="shared" si="33"/>
        <v>6343.49</v>
      </c>
      <c r="BK216" s="512">
        <v>2730</v>
      </c>
      <c r="BL216" s="512">
        <v>3613.49</v>
      </c>
      <c r="BM216" s="512">
        <v>2.05</v>
      </c>
      <c r="BN216" s="512">
        <v>10</v>
      </c>
      <c r="BO216" s="512"/>
      <c r="BP216" s="512"/>
      <c r="BQ216" s="512"/>
      <c r="BR216" s="512"/>
      <c r="BS216" s="512"/>
      <c r="BT216" s="558"/>
      <c r="BU216" s="479"/>
      <c r="BW216" s="415" t="str">
        <f>VLOOKUP(P216,'[1]2021年自治区专项债券项目财政部、发改委审核通过明细表'!$F:$F,1,FALSE)</f>
        <v>P20653224-0092</v>
      </c>
      <c r="BX216" s="415" t="str">
        <f>VLOOKUP(E216,'[1]2021年自治区专项债券项目财政部、发改委审核通过明细表'!$E:$E,1,FALSE)</f>
        <v>洛浦县农业产业融合示范园建设项目</v>
      </c>
    </row>
    <row r="217" s="416" customFormat="1" ht="33" customHeight="1" spans="1:76">
      <c r="A217" s="458">
        <v>6</v>
      </c>
      <c r="B217" s="477" t="s">
        <v>1581</v>
      </c>
      <c r="C217" s="477" t="s">
        <v>1608</v>
      </c>
      <c r="D217" s="477">
        <v>653224</v>
      </c>
      <c r="E217" s="477" t="s">
        <v>1616</v>
      </c>
      <c r="F217" s="477" t="s">
        <v>1617</v>
      </c>
      <c r="G217" s="477" t="s">
        <v>1618</v>
      </c>
      <c r="H217" s="477" t="s">
        <v>55</v>
      </c>
      <c r="I217" s="477" t="s">
        <v>241</v>
      </c>
      <c r="J217" s="456">
        <v>2020</v>
      </c>
      <c r="K217" s="456">
        <v>1</v>
      </c>
      <c r="L217" s="488" t="s">
        <v>735</v>
      </c>
      <c r="M217" s="488" t="s">
        <v>1612</v>
      </c>
      <c r="N217" s="477" t="s">
        <v>1618</v>
      </c>
      <c r="O217" s="477" t="s">
        <v>1618</v>
      </c>
      <c r="P217" s="477" t="s">
        <v>1619</v>
      </c>
      <c r="Q217" s="520" t="s">
        <v>1620</v>
      </c>
      <c r="R217" s="512">
        <v>21000</v>
      </c>
      <c r="S217" s="456" t="s">
        <v>213</v>
      </c>
      <c r="T217" s="456" t="s">
        <v>213</v>
      </c>
      <c r="U217" s="456" t="s">
        <v>213</v>
      </c>
      <c r="V217" s="456" t="s">
        <v>214</v>
      </c>
      <c r="W217" s="456" t="s">
        <v>213</v>
      </c>
      <c r="X217" s="456" t="s">
        <v>213</v>
      </c>
      <c r="Y217" s="456" t="s">
        <v>213</v>
      </c>
      <c r="Z217" s="456" t="s">
        <v>213</v>
      </c>
      <c r="AA217" s="456" t="s">
        <v>213</v>
      </c>
      <c r="AB217" s="512">
        <v>0</v>
      </c>
      <c r="AC217" s="512">
        <v>0</v>
      </c>
      <c r="AD217" s="457" t="s">
        <v>213</v>
      </c>
      <c r="AE217" s="456" t="s">
        <v>213</v>
      </c>
      <c r="AF217" s="477" t="s">
        <v>1621</v>
      </c>
      <c r="AG217" s="456" t="s">
        <v>548</v>
      </c>
      <c r="AH217" s="456" t="s">
        <v>214</v>
      </c>
      <c r="AI217" s="456" t="s">
        <v>214</v>
      </c>
      <c r="AJ217" s="456" t="s">
        <v>260</v>
      </c>
      <c r="AK217" s="512">
        <f t="shared" si="31"/>
        <v>21000</v>
      </c>
      <c r="AL217" s="512">
        <v>0</v>
      </c>
      <c r="AM217" s="512">
        <v>16000</v>
      </c>
      <c r="AN217" s="512">
        <v>0</v>
      </c>
      <c r="AO217" s="512">
        <v>0</v>
      </c>
      <c r="AP217" s="512">
        <v>5000</v>
      </c>
      <c r="AQ217" s="512">
        <f t="shared" si="32"/>
        <v>0</v>
      </c>
      <c r="AR217" s="512">
        <v>0</v>
      </c>
      <c r="AS217" s="512">
        <v>0</v>
      </c>
      <c r="AT217" s="512">
        <v>0</v>
      </c>
      <c r="AU217" s="512">
        <v>0</v>
      </c>
      <c r="AV217" s="512">
        <v>0</v>
      </c>
      <c r="AW217" s="512">
        <v>16000</v>
      </c>
      <c r="AX217" s="512">
        <v>16000</v>
      </c>
      <c r="AY217" s="512">
        <v>0</v>
      </c>
      <c r="AZ217" s="512">
        <v>0</v>
      </c>
      <c r="BA217" s="512">
        <v>0</v>
      </c>
      <c r="BB217" s="512">
        <v>0</v>
      </c>
      <c r="BC217" s="512">
        <v>16000</v>
      </c>
      <c r="BD217" s="512"/>
      <c r="BE217" s="512" t="s">
        <v>10</v>
      </c>
      <c r="BF217" s="512">
        <f>BG217+BH217+BI217</f>
        <v>49729.67</v>
      </c>
      <c r="BG217" s="512">
        <v>49729.67</v>
      </c>
      <c r="BH217" s="512">
        <v>0</v>
      </c>
      <c r="BI217" s="512">
        <v>0</v>
      </c>
      <c r="BJ217" s="512">
        <f t="shared" si="33"/>
        <v>25892.38</v>
      </c>
      <c r="BK217" s="512">
        <v>21000</v>
      </c>
      <c r="BL217" s="512">
        <v>4892.38</v>
      </c>
      <c r="BM217" s="512">
        <v>1.52</v>
      </c>
      <c r="BN217" s="512">
        <v>10</v>
      </c>
      <c r="BO217" s="512"/>
      <c r="BP217" s="512"/>
      <c r="BQ217" s="512"/>
      <c r="BR217" s="512"/>
      <c r="BS217" s="512"/>
      <c r="BT217" s="520"/>
      <c r="BU217" s="479"/>
      <c r="BW217" s="415" t="str">
        <f>VLOOKUP(P217,'[1]2021年自治区专项债券项目财政部、发改委审核通过明细表'!$F:$F,1,FALSE)</f>
        <v>P20653224-0090</v>
      </c>
      <c r="BX217" s="415" t="str">
        <f>VLOOKUP(E217,'[1]2021年自治区专项债券项目财政部、发改委审核通过明细表'!$E:$E,1,FALSE)</f>
        <v>和田地区北京工业园区供排水管网及附属配套建设项目</v>
      </c>
    </row>
    <row r="218" s="416" customFormat="1" ht="33" customHeight="1" spans="1:76">
      <c r="A218" s="458">
        <v>7</v>
      </c>
      <c r="B218" s="479" t="s">
        <v>1581</v>
      </c>
      <c r="C218" s="478" t="s">
        <v>1622</v>
      </c>
      <c r="D218" s="477">
        <v>653225</v>
      </c>
      <c r="E218" s="586" t="s">
        <v>1623</v>
      </c>
      <c r="F218" s="477" t="s">
        <v>1624</v>
      </c>
      <c r="G218" s="478" t="s">
        <v>1625</v>
      </c>
      <c r="H218" s="704" t="s">
        <v>33</v>
      </c>
      <c r="I218" s="477" t="s">
        <v>209</v>
      </c>
      <c r="J218" s="456">
        <v>2020</v>
      </c>
      <c r="K218" s="456">
        <v>3</v>
      </c>
      <c r="L218" s="488">
        <v>44136</v>
      </c>
      <c r="M218" s="488">
        <v>45231</v>
      </c>
      <c r="N218" s="478" t="s">
        <v>1625</v>
      </c>
      <c r="O218" s="478" t="s">
        <v>1626</v>
      </c>
      <c r="P218" s="478" t="s">
        <v>1627</v>
      </c>
      <c r="Q218" s="478" t="s">
        <v>1628</v>
      </c>
      <c r="R218" s="512">
        <v>39000</v>
      </c>
      <c r="S218" s="456" t="s">
        <v>213</v>
      </c>
      <c r="T218" s="456" t="s">
        <v>213</v>
      </c>
      <c r="U218" s="456" t="s">
        <v>213</v>
      </c>
      <c r="V218" s="456" t="s">
        <v>213</v>
      </c>
      <c r="W218" s="456" t="s">
        <v>213</v>
      </c>
      <c r="X218" s="456" t="s">
        <v>213</v>
      </c>
      <c r="Y218" s="456" t="s">
        <v>213</v>
      </c>
      <c r="Z218" s="456" t="s">
        <v>213</v>
      </c>
      <c r="AA218" s="456" t="s">
        <v>213</v>
      </c>
      <c r="AB218" s="512"/>
      <c r="AC218" s="512"/>
      <c r="AD218" s="457" t="s">
        <v>213</v>
      </c>
      <c r="AE218" s="456" t="s">
        <v>213</v>
      </c>
      <c r="AF218" s="477" t="s">
        <v>1629</v>
      </c>
      <c r="AG218" s="456" t="s">
        <v>548</v>
      </c>
      <c r="AH218" s="456" t="s">
        <v>214</v>
      </c>
      <c r="AI218" s="456" t="s">
        <v>214</v>
      </c>
      <c r="AJ218" s="456" t="s">
        <v>260</v>
      </c>
      <c r="AK218" s="512">
        <f t="shared" si="31"/>
        <v>39000</v>
      </c>
      <c r="AL218" s="512">
        <v>500</v>
      </c>
      <c r="AM218" s="512">
        <v>28500</v>
      </c>
      <c r="AN218" s="512">
        <v>0</v>
      </c>
      <c r="AO218" s="512">
        <v>0</v>
      </c>
      <c r="AP218" s="512">
        <v>10000</v>
      </c>
      <c r="AQ218" s="512">
        <f t="shared" si="32"/>
        <v>13500</v>
      </c>
      <c r="AR218" s="512">
        <v>0</v>
      </c>
      <c r="AS218" s="512">
        <v>13500</v>
      </c>
      <c r="AT218" s="512">
        <v>0</v>
      </c>
      <c r="AU218" s="512">
        <v>0</v>
      </c>
      <c r="AV218" s="512">
        <v>0</v>
      </c>
      <c r="AW218" s="512">
        <v>39000</v>
      </c>
      <c r="AX218" s="512">
        <v>15000</v>
      </c>
      <c r="AY218" s="512"/>
      <c r="AZ218" s="512"/>
      <c r="BA218" s="512"/>
      <c r="BB218" s="512"/>
      <c r="BC218" s="512">
        <v>15000</v>
      </c>
      <c r="BD218" s="512"/>
      <c r="BE218" s="512" t="s">
        <v>10</v>
      </c>
      <c r="BF218" s="512">
        <f t="shared" ref="BF218:BF221" si="34">SUM(BG218:BI218)</f>
        <v>33000</v>
      </c>
      <c r="BG218" s="512">
        <v>33000</v>
      </c>
      <c r="BH218" s="512">
        <v>0</v>
      </c>
      <c r="BI218" s="512">
        <v>0</v>
      </c>
      <c r="BJ218" s="512">
        <f t="shared" ref="BJ218:BJ221" si="35">SUM(BK218:BL218)</f>
        <v>39950</v>
      </c>
      <c r="BK218" s="512">
        <v>39000</v>
      </c>
      <c r="BL218" s="512">
        <v>950</v>
      </c>
      <c r="BM218" s="512">
        <v>1.2</v>
      </c>
      <c r="BN218" s="512">
        <v>10</v>
      </c>
      <c r="BO218" s="512">
        <v>13500</v>
      </c>
      <c r="BP218" s="512">
        <v>13500</v>
      </c>
      <c r="BQ218" s="512"/>
      <c r="BR218" s="512"/>
      <c r="BS218" s="512"/>
      <c r="BT218" s="558"/>
      <c r="BU218" s="479"/>
      <c r="BV218" s="416" t="s">
        <v>1623</v>
      </c>
      <c r="BW218" s="415" t="e">
        <f>VLOOKUP(P218,'[1]2021年自治区专项债券项目财政部、发改委审核通过明细表'!$F:$F,1,FALSE)</f>
        <v>#N/A</v>
      </c>
      <c r="BX218" s="415" t="e">
        <f>VLOOKUP(E218,'[1]2021年自治区专项债券项目财政部、发改委审核通过明细表'!$E:$E,1,FALSE)</f>
        <v>#N/A</v>
      </c>
    </row>
    <row r="219" s="416" customFormat="1" ht="33" customHeight="1" spans="1:76">
      <c r="A219" s="458">
        <v>8</v>
      </c>
      <c r="B219" s="479" t="s">
        <v>1581</v>
      </c>
      <c r="C219" s="478" t="s">
        <v>1630</v>
      </c>
      <c r="D219" s="477">
        <v>653226</v>
      </c>
      <c r="E219" s="586" t="s">
        <v>1631</v>
      </c>
      <c r="F219" s="477" t="s">
        <v>1632</v>
      </c>
      <c r="G219" s="478" t="s">
        <v>1633</v>
      </c>
      <c r="H219" s="704" t="s">
        <v>1634</v>
      </c>
      <c r="I219" s="477" t="s">
        <v>209</v>
      </c>
      <c r="J219" s="456" t="s">
        <v>302</v>
      </c>
      <c r="K219" s="456">
        <v>3</v>
      </c>
      <c r="L219" s="488">
        <v>43678</v>
      </c>
      <c r="M219" s="488">
        <v>44348</v>
      </c>
      <c r="N219" s="478" t="s">
        <v>1633</v>
      </c>
      <c r="O219" s="478" t="s">
        <v>1633</v>
      </c>
      <c r="P219" s="725" t="s">
        <v>1635</v>
      </c>
      <c r="Q219" s="478" t="s">
        <v>1636</v>
      </c>
      <c r="R219" s="512">
        <v>20000</v>
      </c>
      <c r="S219" s="456" t="s">
        <v>213</v>
      </c>
      <c r="T219" s="456" t="s">
        <v>213</v>
      </c>
      <c r="U219" s="456" t="s">
        <v>213</v>
      </c>
      <c r="V219" s="456" t="s">
        <v>213</v>
      </c>
      <c r="W219" s="456" t="s">
        <v>213</v>
      </c>
      <c r="X219" s="456" t="s">
        <v>213</v>
      </c>
      <c r="Y219" s="456" t="s">
        <v>213</v>
      </c>
      <c r="Z219" s="456" t="s">
        <v>213</v>
      </c>
      <c r="AA219" s="456" t="s">
        <v>213</v>
      </c>
      <c r="AB219" s="512"/>
      <c r="AC219" s="512"/>
      <c r="AD219" s="457" t="s">
        <v>213</v>
      </c>
      <c r="AE219" s="456" t="s">
        <v>213</v>
      </c>
      <c r="AF219" s="477" t="s">
        <v>1637</v>
      </c>
      <c r="AG219" s="456" t="s">
        <v>548</v>
      </c>
      <c r="AH219" s="456" t="s">
        <v>214</v>
      </c>
      <c r="AI219" s="456" t="s">
        <v>214</v>
      </c>
      <c r="AJ219" s="456" t="s">
        <v>260</v>
      </c>
      <c r="AK219" s="512">
        <f t="shared" si="31"/>
        <v>20000</v>
      </c>
      <c r="AL219" s="512"/>
      <c r="AM219" s="512">
        <v>16000</v>
      </c>
      <c r="AN219" s="512"/>
      <c r="AO219" s="512"/>
      <c r="AP219" s="512">
        <v>4000</v>
      </c>
      <c r="AQ219" s="512">
        <f t="shared" si="32"/>
        <v>10000</v>
      </c>
      <c r="AR219" s="512"/>
      <c r="AS219" s="512">
        <v>10000</v>
      </c>
      <c r="AT219" s="512"/>
      <c r="AU219" s="512"/>
      <c r="AV219" s="512"/>
      <c r="AW219" s="512">
        <v>6000</v>
      </c>
      <c r="AX219" s="512">
        <v>6000</v>
      </c>
      <c r="AY219" s="512"/>
      <c r="AZ219" s="512"/>
      <c r="BA219" s="512"/>
      <c r="BB219" s="512"/>
      <c r="BC219" s="512">
        <v>6000</v>
      </c>
      <c r="BD219" s="512"/>
      <c r="BE219" s="512" t="s">
        <v>10</v>
      </c>
      <c r="BF219" s="512">
        <f t="shared" si="34"/>
        <v>24662.4</v>
      </c>
      <c r="BG219" s="512">
        <v>24662.4</v>
      </c>
      <c r="BH219" s="512"/>
      <c r="BI219" s="512"/>
      <c r="BJ219" s="512">
        <f t="shared" si="35"/>
        <v>6512.85</v>
      </c>
      <c r="BK219" s="512"/>
      <c r="BL219" s="512">
        <v>6512.85</v>
      </c>
      <c r="BM219" s="512">
        <v>1.33</v>
      </c>
      <c r="BN219" s="512">
        <v>10</v>
      </c>
      <c r="BO219" s="512">
        <v>10000</v>
      </c>
      <c r="BP219" s="512"/>
      <c r="BQ219" s="512"/>
      <c r="BR219" s="512"/>
      <c r="BS219" s="512"/>
      <c r="BT219" s="558"/>
      <c r="BU219" s="558"/>
      <c r="BW219" s="415" t="str">
        <f>VLOOKUP(P219,'[1]2021年自治区专项债券项目财政部、发改委审核通过明细表'!$F:$F,1,FALSE)</f>
        <v>P20653226-0171</v>
      </c>
      <c r="BX219" s="415" t="str">
        <f>VLOOKUP(E219,'[1]2021年自治区专项债券项目财政部、发改委审核通过明细表'!$E:$E,1,FALSE)</f>
        <v>于田县污水处理厂提标改造项目</v>
      </c>
    </row>
    <row r="220" s="416" customFormat="1" ht="33" customHeight="1" spans="1:76">
      <c r="A220" s="458">
        <v>9</v>
      </c>
      <c r="B220" s="479" t="s">
        <v>1581</v>
      </c>
      <c r="C220" s="478" t="s">
        <v>1630</v>
      </c>
      <c r="D220" s="477">
        <v>653226</v>
      </c>
      <c r="E220" s="478" t="s">
        <v>1638</v>
      </c>
      <c r="F220" s="477" t="s">
        <v>1639</v>
      </c>
      <c r="G220" s="478" t="s">
        <v>1633</v>
      </c>
      <c r="H220" s="704" t="s">
        <v>61</v>
      </c>
      <c r="I220" s="477" t="s">
        <v>241</v>
      </c>
      <c r="J220" s="456" t="s">
        <v>291</v>
      </c>
      <c r="K220" s="456">
        <v>2</v>
      </c>
      <c r="L220" s="488">
        <v>44105</v>
      </c>
      <c r="M220" s="488">
        <v>44501</v>
      </c>
      <c r="N220" s="478" t="s">
        <v>1633</v>
      </c>
      <c r="O220" s="478" t="s">
        <v>1633</v>
      </c>
      <c r="P220" s="478" t="s">
        <v>1640</v>
      </c>
      <c r="Q220" s="478" t="s">
        <v>1641</v>
      </c>
      <c r="R220" s="512">
        <v>9500</v>
      </c>
      <c r="S220" s="456" t="s">
        <v>213</v>
      </c>
      <c r="T220" s="456" t="s">
        <v>213</v>
      </c>
      <c r="U220" s="456" t="s">
        <v>213</v>
      </c>
      <c r="V220" s="456" t="s">
        <v>213</v>
      </c>
      <c r="W220" s="456" t="s">
        <v>213</v>
      </c>
      <c r="X220" s="456" t="s">
        <v>213</v>
      </c>
      <c r="Y220" s="456" t="s">
        <v>213</v>
      </c>
      <c r="Z220" s="456" t="s">
        <v>213</v>
      </c>
      <c r="AA220" s="456" t="s">
        <v>213</v>
      </c>
      <c r="AB220" s="512"/>
      <c r="AC220" s="512"/>
      <c r="AD220" s="457" t="s">
        <v>213</v>
      </c>
      <c r="AE220" s="456" t="s">
        <v>213</v>
      </c>
      <c r="AF220" s="477" t="s">
        <v>1642</v>
      </c>
      <c r="AG220" s="456" t="s">
        <v>548</v>
      </c>
      <c r="AH220" s="456" t="s">
        <v>214</v>
      </c>
      <c r="AI220" s="456" t="s">
        <v>214</v>
      </c>
      <c r="AJ220" s="456" t="s">
        <v>260</v>
      </c>
      <c r="AK220" s="512">
        <f t="shared" si="31"/>
        <v>9500</v>
      </c>
      <c r="AL220" s="512"/>
      <c r="AM220" s="512">
        <v>4000</v>
      </c>
      <c r="AN220" s="512"/>
      <c r="AO220" s="512"/>
      <c r="AP220" s="512">
        <v>5500</v>
      </c>
      <c r="AQ220" s="512">
        <f t="shared" si="32"/>
        <v>0</v>
      </c>
      <c r="AR220" s="512"/>
      <c r="AS220" s="512"/>
      <c r="AT220" s="512"/>
      <c r="AU220" s="512"/>
      <c r="AV220" s="512"/>
      <c r="AW220" s="512">
        <v>4000</v>
      </c>
      <c r="AX220" s="512">
        <v>4000</v>
      </c>
      <c r="AY220" s="512"/>
      <c r="AZ220" s="512"/>
      <c r="BA220" s="512"/>
      <c r="BB220" s="512"/>
      <c r="BC220" s="512">
        <v>4000</v>
      </c>
      <c r="BD220" s="512"/>
      <c r="BE220" s="512" t="s">
        <v>10</v>
      </c>
      <c r="BF220" s="512">
        <f t="shared" si="34"/>
        <v>9753.3</v>
      </c>
      <c r="BG220" s="512">
        <v>9753.3</v>
      </c>
      <c r="BH220" s="512"/>
      <c r="BI220" s="512"/>
      <c r="BJ220" s="512">
        <f t="shared" si="35"/>
        <v>146.3</v>
      </c>
      <c r="BK220" s="512"/>
      <c r="BL220" s="512">
        <v>146.3</v>
      </c>
      <c r="BM220" s="512">
        <v>1.66</v>
      </c>
      <c r="BN220" s="512">
        <v>10</v>
      </c>
      <c r="BO220" s="512"/>
      <c r="BP220" s="512"/>
      <c r="BQ220" s="512"/>
      <c r="BR220" s="512"/>
      <c r="BS220" s="512"/>
      <c r="BT220" s="558"/>
      <c r="BU220" s="558"/>
      <c r="BW220" s="415" t="str">
        <f>VLOOKUP(P220,'[1]2021年自治区专项债券项目财政部、发改委审核通过明细表'!$F:$F,1,FALSE)</f>
        <v>P20653226-0112</v>
      </c>
      <c r="BX220" s="415" t="str">
        <f>VLOOKUP(E220,'[1]2021年自治区专项债券项目财政部、发改委审核通过明细表'!$E:$E,1,FALSE)</f>
        <v>于田县2021年棚户区改造建设项目</v>
      </c>
    </row>
    <row r="221" s="416" customFormat="1" ht="33" customHeight="1" spans="1:76">
      <c r="A221" s="458">
        <v>10</v>
      </c>
      <c r="B221" s="479" t="s">
        <v>1581</v>
      </c>
      <c r="C221" s="478" t="s">
        <v>1630</v>
      </c>
      <c r="D221" s="477">
        <v>653226</v>
      </c>
      <c r="E221" s="586" t="s">
        <v>1643</v>
      </c>
      <c r="F221" s="477" t="s">
        <v>1644</v>
      </c>
      <c r="G221" s="478" t="s">
        <v>1633</v>
      </c>
      <c r="H221" s="704" t="s">
        <v>59</v>
      </c>
      <c r="I221" s="477" t="s">
        <v>209</v>
      </c>
      <c r="J221" s="456" t="s">
        <v>302</v>
      </c>
      <c r="K221" s="456">
        <v>3</v>
      </c>
      <c r="L221" s="488">
        <v>43678</v>
      </c>
      <c r="M221" s="488">
        <v>44409</v>
      </c>
      <c r="N221" s="478" t="s">
        <v>1633</v>
      </c>
      <c r="O221" s="478" t="s">
        <v>1633</v>
      </c>
      <c r="P221" s="725" t="s">
        <v>1645</v>
      </c>
      <c r="Q221" s="478" t="s">
        <v>1646</v>
      </c>
      <c r="R221" s="512">
        <v>49000</v>
      </c>
      <c r="S221" s="456" t="s">
        <v>213</v>
      </c>
      <c r="T221" s="456" t="s">
        <v>213</v>
      </c>
      <c r="U221" s="456" t="s">
        <v>213</v>
      </c>
      <c r="V221" s="456" t="s">
        <v>213</v>
      </c>
      <c r="W221" s="456" t="s">
        <v>213</v>
      </c>
      <c r="X221" s="456" t="s">
        <v>213</v>
      </c>
      <c r="Y221" s="456" t="s">
        <v>213</v>
      </c>
      <c r="Z221" s="456" t="s">
        <v>213</v>
      </c>
      <c r="AA221" s="456" t="s">
        <v>213</v>
      </c>
      <c r="AB221" s="512"/>
      <c r="AC221" s="512"/>
      <c r="AD221" s="457" t="s">
        <v>213</v>
      </c>
      <c r="AE221" s="456" t="s">
        <v>213</v>
      </c>
      <c r="AF221" s="477" t="s">
        <v>1647</v>
      </c>
      <c r="AG221" s="456" t="s">
        <v>548</v>
      </c>
      <c r="AH221" s="456" t="s">
        <v>214</v>
      </c>
      <c r="AI221" s="456" t="s">
        <v>214</v>
      </c>
      <c r="AJ221" s="456" t="s">
        <v>260</v>
      </c>
      <c r="AK221" s="512">
        <f t="shared" si="31"/>
        <v>49000</v>
      </c>
      <c r="AL221" s="512"/>
      <c r="AM221" s="512">
        <v>2000</v>
      </c>
      <c r="AN221" s="512"/>
      <c r="AO221" s="512"/>
      <c r="AP221" s="512">
        <v>47000</v>
      </c>
      <c r="AQ221" s="512">
        <f t="shared" si="32"/>
        <v>0</v>
      </c>
      <c r="AR221" s="512"/>
      <c r="AS221" s="512"/>
      <c r="AT221" s="512"/>
      <c r="AU221" s="512"/>
      <c r="AV221" s="512"/>
      <c r="AW221" s="512">
        <v>2000</v>
      </c>
      <c r="AX221" s="512">
        <v>2000</v>
      </c>
      <c r="AY221" s="512"/>
      <c r="AZ221" s="512"/>
      <c r="BA221" s="512"/>
      <c r="BB221" s="512"/>
      <c r="BC221" s="512">
        <v>2000</v>
      </c>
      <c r="BD221" s="512"/>
      <c r="BE221" s="512" t="s">
        <v>10</v>
      </c>
      <c r="BF221" s="512">
        <f t="shared" si="34"/>
        <v>98691.12</v>
      </c>
      <c r="BG221" s="512">
        <v>98691.12</v>
      </c>
      <c r="BH221" s="512"/>
      <c r="BI221" s="512"/>
      <c r="BJ221" s="512">
        <f t="shared" si="35"/>
        <v>45399.2</v>
      </c>
      <c r="BK221" s="512"/>
      <c r="BL221" s="512">
        <v>45399.2</v>
      </c>
      <c r="BM221" s="512">
        <v>1.52</v>
      </c>
      <c r="BN221" s="512">
        <v>10</v>
      </c>
      <c r="BO221" s="512"/>
      <c r="BP221" s="512"/>
      <c r="BQ221" s="512"/>
      <c r="BR221" s="512"/>
      <c r="BS221" s="512"/>
      <c r="BT221" s="558"/>
      <c r="BU221" s="558"/>
      <c r="BW221" s="415" t="str">
        <f>VLOOKUP(P221,'[1]2021年自治区专项债券项目财政部、发改委审核通过明细表'!$F:$F,1,FALSE)</f>
        <v>P19653226-0091</v>
      </c>
      <c r="BX221" s="415" t="str">
        <f>VLOOKUP(E221,'[1]2021年自治区专项债券项目财政部、发改委审核通过明细表'!$E:$E,1,FALSE)</f>
        <v>于田县2019年公共租赁住房建设项目</v>
      </c>
    </row>
    <row r="222" s="416" customFormat="1" ht="33" customHeight="1" spans="1:76">
      <c r="A222" s="458">
        <v>11</v>
      </c>
      <c r="B222" s="479" t="s">
        <v>1581</v>
      </c>
      <c r="C222" s="478" t="s">
        <v>1648</v>
      </c>
      <c r="D222" s="477">
        <v>653201</v>
      </c>
      <c r="E222" s="478" t="s">
        <v>1649</v>
      </c>
      <c r="F222" s="477" t="s">
        <v>1650</v>
      </c>
      <c r="G222" s="478" t="s">
        <v>1651</v>
      </c>
      <c r="H222" s="704" t="s">
        <v>55</v>
      </c>
      <c r="I222" s="477" t="s">
        <v>209</v>
      </c>
      <c r="J222" s="456">
        <v>2020</v>
      </c>
      <c r="K222" s="456">
        <v>1</v>
      </c>
      <c r="L222" s="488">
        <v>43983</v>
      </c>
      <c r="M222" s="488">
        <v>44165</v>
      </c>
      <c r="N222" s="478" t="s">
        <v>1651</v>
      </c>
      <c r="O222" s="478" t="s">
        <v>1652</v>
      </c>
      <c r="P222" s="478" t="s">
        <v>1653</v>
      </c>
      <c r="Q222" s="478" t="s">
        <v>1654</v>
      </c>
      <c r="R222" s="512">
        <v>9742</v>
      </c>
      <c r="S222" s="456" t="s">
        <v>213</v>
      </c>
      <c r="T222" s="456" t="s">
        <v>213</v>
      </c>
      <c r="U222" s="456" t="s">
        <v>213</v>
      </c>
      <c r="V222" s="456" t="s">
        <v>213</v>
      </c>
      <c r="W222" s="456" t="s">
        <v>213</v>
      </c>
      <c r="X222" s="456" t="s">
        <v>213</v>
      </c>
      <c r="Y222" s="456" t="s">
        <v>213</v>
      </c>
      <c r="Z222" s="456" t="s">
        <v>213</v>
      </c>
      <c r="AA222" s="456" t="s">
        <v>213</v>
      </c>
      <c r="AB222" s="512"/>
      <c r="AC222" s="512"/>
      <c r="AD222" s="457" t="s">
        <v>213</v>
      </c>
      <c r="AE222" s="456" t="s">
        <v>213</v>
      </c>
      <c r="AF222" s="477" t="s">
        <v>1655</v>
      </c>
      <c r="AG222" s="456" t="s">
        <v>235</v>
      </c>
      <c r="AH222" s="456" t="s">
        <v>214</v>
      </c>
      <c r="AI222" s="456" t="s">
        <v>214</v>
      </c>
      <c r="AJ222" s="456" t="s">
        <v>260</v>
      </c>
      <c r="AK222" s="512">
        <f t="shared" si="31"/>
        <v>9742</v>
      </c>
      <c r="AL222" s="512">
        <v>3742</v>
      </c>
      <c r="AM222" s="512">
        <v>6000</v>
      </c>
      <c r="AN222" s="512"/>
      <c r="AO222" s="512"/>
      <c r="AP222" s="512"/>
      <c r="AQ222" s="512">
        <f t="shared" si="32"/>
        <v>3742</v>
      </c>
      <c r="AR222" s="512">
        <v>3742</v>
      </c>
      <c r="AS222" s="512"/>
      <c r="AT222" s="512"/>
      <c r="AU222" s="512"/>
      <c r="AV222" s="512"/>
      <c r="AW222" s="512">
        <v>6000</v>
      </c>
      <c r="AX222" s="512">
        <v>6000</v>
      </c>
      <c r="AY222" s="512"/>
      <c r="AZ222" s="512"/>
      <c r="BA222" s="512"/>
      <c r="BB222" s="512"/>
      <c r="BC222" s="512">
        <v>6000</v>
      </c>
      <c r="BD222" s="512"/>
      <c r="BE222" s="512" t="s">
        <v>10</v>
      </c>
      <c r="BF222" s="512">
        <v>20341.96</v>
      </c>
      <c r="BG222" s="512">
        <v>20341.96</v>
      </c>
      <c r="BH222" s="512"/>
      <c r="BI222" s="512"/>
      <c r="BJ222" s="512">
        <v>10195.6</v>
      </c>
      <c r="BK222" s="512">
        <v>9742</v>
      </c>
      <c r="BL222" s="512">
        <v>453.6</v>
      </c>
      <c r="BM222" s="512">
        <v>1.77</v>
      </c>
      <c r="BN222" s="512">
        <v>10</v>
      </c>
      <c r="BO222" s="512">
        <v>3742</v>
      </c>
      <c r="BP222" s="512">
        <v>3742</v>
      </c>
      <c r="BQ222" s="512"/>
      <c r="BR222" s="512"/>
      <c r="BS222" s="512"/>
      <c r="BT222" s="558"/>
      <c r="BU222" s="558"/>
      <c r="BW222" s="415" t="str">
        <f>VLOOKUP(P222,'[1]2021年自治区专项债券项目财政部、发改委审核通过明细表'!$F:$F,1,FALSE)</f>
        <v>P20653201-0093</v>
      </c>
      <c r="BX222" s="415" t="str">
        <f>VLOOKUP(E222,'[1]2021年自治区专项债券项目财政部、发改委审核通过明细表'!$E:$E,1,FALSE)</f>
        <v>北京和田工业园区纺织服装产业园区标准化厂房建设项目（一期）</v>
      </c>
    </row>
    <row r="223" s="416" customFormat="1" ht="33" customHeight="1" spans="1:76">
      <c r="A223" s="458">
        <v>12</v>
      </c>
      <c r="B223" s="479" t="s">
        <v>1581</v>
      </c>
      <c r="C223" s="478" t="s">
        <v>1648</v>
      </c>
      <c r="D223" s="477">
        <v>653201</v>
      </c>
      <c r="E223" s="478" t="s">
        <v>1656</v>
      </c>
      <c r="F223" s="477" t="s">
        <v>1657</v>
      </c>
      <c r="G223" s="478" t="s">
        <v>1658</v>
      </c>
      <c r="H223" s="704" t="s">
        <v>59</v>
      </c>
      <c r="I223" s="477" t="s">
        <v>209</v>
      </c>
      <c r="J223" s="456">
        <v>2020</v>
      </c>
      <c r="K223" s="456">
        <v>2</v>
      </c>
      <c r="L223" s="488">
        <v>43891</v>
      </c>
      <c r="M223" s="488">
        <v>44347</v>
      </c>
      <c r="N223" s="478" t="s">
        <v>1658</v>
      </c>
      <c r="O223" s="478" t="s">
        <v>1659</v>
      </c>
      <c r="P223" s="478" t="s">
        <v>1660</v>
      </c>
      <c r="Q223" s="478" t="s">
        <v>1661</v>
      </c>
      <c r="R223" s="512">
        <v>10915</v>
      </c>
      <c r="S223" s="456" t="s">
        <v>213</v>
      </c>
      <c r="T223" s="456" t="s">
        <v>213</v>
      </c>
      <c r="U223" s="456" t="s">
        <v>213</v>
      </c>
      <c r="V223" s="456" t="s">
        <v>213</v>
      </c>
      <c r="W223" s="456" t="s">
        <v>213</v>
      </c>
      <c r="X223" s="456" t="s">
        <v>213</v>
      </c>
      <c r="Y223" s="456" t="s">
        <v>213</v>
      </c>
      <c r="Z223" s="456" t="s">
        <v>213</v>
      </c>
      <c r="AA223" s="456" t="s">
        <v>213</v>
      </c>
      <c r="AB223" s="512"/>
      <c r="AC223" s="512"/>
      <c r="AD223" s="457" t="s">
        <v>213</v>
      </c>
      <c r="AE223" s="456" t="s">
        <v>213</v>
      </c>
      <c r="AF223" s="477" t="s">
        <v>1662</v>
      </c>
      <c r="AG223" s="456" t="s">
        <v>215</v>
      </c>
      <c r="AH223" s="456" t="s">
        <v>214</v>
      </c>
      <c r="AI223" s="456" t="s">
        <v>214</v>
      </c>
      <c r="AJ223" s="456" t="s">
        <v>260</v>
      </c>
      <c r="AK223" s="512">
        <f t="shared" si="31"/>
        <v>10915</v>
      </c>
      <c r="AL223" s="512">
        <v>3915</v>
      </c>
      <c r="AM223" s="512">
        <v>7000</v>
      </c>
      <c r="AN223" s="512"/>
      <c r="AO223" s="512"/>
      <c r="AP223" s="512"/>
      <c r="AQ223" s="512">
        <f t="shared" si="32"/>
        <v>2500</v>
      </c>
      <c r="AR223" s="512">
        <v>2500</v>
      </c>
      <c r="AS223" s="512"/>
      <c r="AT223" s="512"/>
      <c r="AU223" s="512"/>
      <c r="AV223" s="512"/>
      <c r="AW223" s="512">
        <v>1000</v>
      </c>
      <c r="AX223" s="512">
        <v>2000</v>
      </c>
      <c r="AY223" s="512">
        <v>6000</v>
      </c>
      <c r="AZ223" s="512">
        <v>6000</v>
      </c>
      <c r="BA223" s="512"/>
      <c r="BB223" s="512"/>
      <c r="BC223" s="512">
        <v>2000</v>
      </c>
      <c r="BD223" s="512"/>
      <c r="BE223" s="512" t="s">
        <v>10</v>
      </c>
      <c r="BF223" s="512">
        <f t="shared" ref="BF223:BF241" si="36">BG223+BH223+BI223</f>
        <v>17509.36</v>
      </c>
      <c r="BG223" s="512">
        <v>17509.36</v>
      </c>
      <c r="BH223" s="512"/>
      <c r="BI223" s="512"/>
      <c r="BJ223" s="512">
        <f t="shared" ref="BJ223:BJ241" si="37">BK223+BL223</f>
        <v>11141.11</v>
      </c>
      <c r="BK223" s="512">
        <v>10914.96</v>
      </c>
      <c r="BL223" s="512">
        <v>226.15</v>
      </c>
      <c r="BM223" s="512">
        <v>1.54</v>
      </c>
      <c r="BN223" s="512">
        <v>10</v>
      </c>
      <c r="BO223" s="512">
        <v>2500</v>
      </c>
      <c r="BP223" s="512">
        <v>2500</v>
      </c>
      <c r="BQ223" s="512"/>
      <c r="BR223" s="512"/>
      <c r="BS223" s="512"/>
      <c r="BT223" s="558"/>
      <c r="BU223" s="558"/>
      <c r="BW223" s="415" t="str">
        <f>VLOOKUP(P223,'[1]2021年自治区专项债券项目财政部、发改委审核通过明细表'!$F:$F,1,FALSE)</f>
        <v>P21653201-0012</v>
      </c>
      <c r="BX223" s="415" t="str">
        <f>VLOOKUP(E223,'[1]2021年自治区专项债券项目财政部、发改委审核通过明细表'!$E:$E,1,FALSE)</f>
        <v>和田市2020年公共租赁住房建设项目</v>
      </c>
    </row>
    <row r="224" s="414" customFormat="1" ht="33" customHeight="1" spans="1:76">
      <c r="A224" s="705" t="s">
        <v>1663</v>
      </c>
      <c r="B224" s="706"/>
      <c r="C224" s="706"/>
      <c r="D224" s="706"/>
      <c r="E224" s="706"/>
      <c r="F224" s="707"/>
      <c r="G224" s="708"/>
      <c r="H224" s="708"/>
      <c r="I224" s="708"/>
      <c r="J224" s="708"/>
      <c r="K224" s="726"/>
      <c r="L224" s="727"/>
      <c r="M224" s="727"/>
      <c r="N224" s="708"/>
      <c r="O224" s="708"/>
      <c r="P224" s="708"/>
      <c r="Q224" s="708"/>
      <c r="R224" s="609">
        <f>SUM(R225:R242)</f>
        <v>2215712.57</v>
      </c>
      <c r="S224" s="732"/>
      <c r="T224" s="732"/>
      <c r="U224" s="732"/>
      <c r="V224" s="732"/>
      <c r="W224" s="732"/>
      <c r="X224" s="732"/>
      <c r="Y224" s="732"/>
      <c r="Z224" s="732"/>
      <c r="AA224" s="738"/>
      <c r="AB224" s="510"/>
      <c r="AC224" s="510"/>
      <c r="AD224" s="739"/>
      <c r="AE224" s="732"/>
      <c r="AF224" s="732"/>
      <c r="AG224" s="732"/>
      <c r="AH224" s="732"/>
      <c r="AI224" s="732"/>
      <c r="AJ224" s="732"/>
      <c r="AK224" s="609">
        <f t="shared" ref="AK224:BL224" si="38">SUM(AK225:AK242)</f>
        <v>2215712.57</v>
      </c>
      <c r="AL224" s="609">
        <f t="shared" si="38"/>
        <v>1756712.57</v>
      </c>
      <c r="AM224" s="609">
        <f t="shared" si="38"/>
        <v>439000</v>
      </c>
      <c r="AN224" s="609">
        <f t="shared" si="38"/>
        <v>0</v>
      </c>
      <c r="AO224" s="609">
        <f t="shared" si="38"/>
        <v>20000</v>
      </c>
      <c r="AP224" s="609">
        <f t="shared" si="38"/>
        <v>0</v>
      </c>
      <c r="AQ224" s="609">
        <f t="shared" si="38"/>
        <v>269592.57</v>
      </c>
      <c r="AR224" s="609">
        <f t="shared" si="38"/>
        <v>89592.57</v>
      </c>
      <c r="AS224" s="609">
        <f t="shared" si="38"/>
        <v>180000</v>
      </c>
      <c r="AT224" s="609">
        <f t="shared" si="38"/>
        <v>0</v>
      </c>
      <c r="AU224" s="609">
        <f t="shared" si="38"/>
        <v>0</v>
      </c>
      <c r="AV224" s="609">
        <f t="shared" si="38"/>
        <v>0</v>
      </c>
      <c r="AW224" s="609">
        <f t="shared" si="38"/>
        <v>1062600</v>
      </c>
      <c r="AX224" s="609">
        <f t="shared" si="38"/>
        <v>200000</v>
      </c>
      <c r="AY224" s="609">
        <f t="shared" si="38"/>
        <v>688400</v>
      </c>
      <c r="AZ224" s="609">
        <f t="shared" si="38"/>
        <v>59000</v>
      </c>
      <c r="BA224" s="609">
        <f t="shared" si="38"/>
        <v>195120</v>
      </c>
      <c r="BB224" s="744">
        <f t="shared" si="38"/>
        <v>0</v>
      </c>
      <c r="BC224" s="510">
        <f t="shared" si="38"/>
        <v>200000</v>
      </c>
      <c r="BD224" s="745">
        <f t="shared" si="38"/>
        <v>10000</v>
      </c>
      <c r="BE224" s="609"/>
      <c r="BF224" s="609">
        <f t="shared" si="38"/>
        <v>3202114.51</v>
      </c>
      <c r="BG224" s="609">
        <f t="shared" si="38"/>
        <v>3164914.51</v>
      </c>
      <c r="BH224" s="609">
        <f t="shared" si="38"/>
        <v>37200</v>
      </c>
      <c r="BI224" s="609">
        <f t="shared" si="38"/>
        <v>0</v>
      </c>
      <c r="BJ224" s="609">
        <f t="shared" si="38"/>
        <v>4050140.51</v>
      </c>
      <c r="BK224" s="609">
        <f t="shared" si="38"/>
        <v>2215712.57</v>
      </c>
      <c r="BL224" s="609">
        <f t="shared" si="38"/>
        <v>1834427.94</v>
      </c>
      <c r="BM224" s="609"/>
      <c r="BN224" s="609"/>
      <c r="BO224" s="609"/>
      <c r="BP224" s="609"/>
      <c r="BQ224" s="609"/>
      <c r="BR224" s="609"/>
      <c r="BS224" s="609"/>
      <c r="BT224" s="746"/>
      <c r="BU224" s="746"/>
      <c r="BW224" s="436"/>
      <c r="BX224" s="436"/>
    </row>
    <row r="225" s="432" customFormat="1" ht="33" customHeight="1" spans="1:76">
      <c r="A225" s="709">
        <v>1</v>
      </c>
      <c r="B225" s="710" t="s">
        <v>1664</v>
      </c>
      <c r="C225" s="710" t="s">
        <v>1665</v>
      </c>
      <c r="D225" s="709">
        <v>654000</v>
      </c>
      <c r="E225" s="711" t="s">
        <v>1666</v>
      </c>
      <c r="F225" s="710" t="s">
        <v>1667</v>
      </c>
      <c r="G225" s="710" t="s">
        <v>1668</v>
      </c>
      <c r="H225" s="710" t="s">
        <v>3</v>
      </c>
      <c r="I225" s="710" t="s">
        <v>209</v>
      </c>
      <c r="J225" s="710" t="s">
        <v>1669</v>
      </c>
      <c r="K225" s="709">
        <v>3</v>
      </c>
      <c r="L225" s="728">
        <v>43586</v>
      </c>
      <c r="M225" s="728">
        <v>44377</v>
      </c>
      <c r="N225" s="710" t="s">
        <v>1668</v>
      </c>
      <c r="O225" s="710" t="s">
        <v>1670</v>
      </c>
      <c r="P225" s="710" t="s">
        <v>1671</v>
      </c>
      <c r="Q225" s="710" t="s">
        <v>1672</v>
      </c>
      <c r="R225" s="733">
        <v>248808.57</v>
      </c>
      <c r="S225" s="734" t="s">
        <v>213</v>
      </c>
      <c r="T225" s="734" t="s">
        <v>213</v>
      </c>
      <c r="U225" s="734" t="s">
        <v>213</v>
      </c>
      <c r="V225" s="734" t="s">
        <v>213</v>
      </c>
      <c r="W225" s="734" t="s">
        <v>213</v>
      </c>
      <c r="X225" s="734" t="s">
        <v>213</v>
      </c>
      <c r="Y225" s="734" t="s">
        <v>213</v>
      </c>
      <c r="Z225" s="734" t="s">
        <v>213</v>
      </c>
      <c r="AA225" s="734" t="s">
        <v>213</v>
      </c>
      <c r="AB225" s="740"/>
      <c r="AC225" s="740"/>
      <c r="AD225" s="734" t="s">
        <v>213</v>
      </c>
      <c r="AE225" s="734" t="s">
        <v>213</v>
      </c>
      <c r="AF225" s="734" t="s">
        <v>1673</v>
      </c>
      <c r="AG225" s="734" t="s">
        <v>1356</v>
      </c>
      <c r="AH225" s="713" t="s">
        <v>214</v>
      </c>
      <c r="AI225" s="713" t="s">
        <v>214</v>
      </c>
      <c r="AJ225" s="713" t="s">
        <v>260</v>
      </c>
      <c r="AK225" s="742">
        <v>248808.57</v>
      </c>
      <c r="AL225" s="742">
        <v>107808.57</v>
      </c>
      <c r="AM225" s="742">
        <v>141000</v>
      </c>
      <c r="AN225" s="742"/>
      <c r="AO225" s="742"/>
      <c r="AP225" s="742"/>
      <c r="AQ225" s="742">
        <v>188808.57</v>
      </c>
      <c r="AR225" s="742">
        <v>88808.57</v>
      </c>
      <c r="AS225" s="742">
        <v>100000</v>
      </c>
      <c r="AT225" s="742"/>
      <c r="AU225" s="742"/>
      <c r="AV225" s="742"/>
      <c r="AW225" s="742">
        <v>60000</v>
      </c>
      <c r="AX225" s="742">
        <v>41000</v>
      </c>
      <c r="AY225" s="742"/>
      <c r="AZ225" s="742"/>
      <c r="BA225" s="742"/>
      <c r="BB225" s="742"/>
      <c r="BC225" s="740">
        <v>41000</v>
      </c>
      <c r="BD225" s="733"/>
      <c r="BE225" s="742" t="s">
        <v>13</v>
      </c>
      <c r="BF225" s="742">
        <f t="shared" si="36"/>
        <v>388230</v>
      </c>
      <c r="BG225" s="742">
        <v>388230</v>
      </c>
      <c r="BH225" s="742">
        <v>0</v>
      </c>
      <c r="BI225" s="742">
        <v>0</v>
      </c>
      <c r="BJ225" s="742">
        <f t="shared" si="37"/>
        <v>280632.7</v>
      </c>
      <c r="BK225" s="742">
        <v>248808.57</v>
      </c>
      <c r="BL225" s="742">
        <v>31824.13</v>
      </c>
      <c r="BM225" s="742">
        <v>1.52</v>
      </c>
      <c r="BN225" s="742">
        <v>15</v>
      </c>
      <c r="BO225" s="742"/>
      <c r="BP225" s="742"/>
      <c r="BQ225" s="742"/>
      <c r="BR225" s="742"/>
      <c r="BS225" s="742"/>
      <c r="BT225" s="734"/>
      <c r="BU225" s="734"/>
      <c r="BV225" s="432" t="s">
        <v>1674</v>
      </c>
      <c r="BW225" s="415" t="e">
        <f>VLOOKUP(P225,'[1]2021年自治区专项债券项目财政部、发改委审核通过明细表'!$F:$F,1,FALSE)</f>
        <v>#N/A</v>
      </c>
      <c r="BX225" s="415" t="e">
        <f>VLOOKUP(E225,'[1]2021年自治区专项债券项目财政部、发改委审核通过明细表'!$E:$E,1,FALSE)</f>
        <v>#N/A</v>
      </c>
    </row>
    <row r="226" s="437" customFormat="1" ht="33" customHeight="1" spans="1:76">
      <c r="A226" s="712">
        <v>2</v>
      </c>
      <c r="B226" s="710" t="s">
        <v>1664</v>
      </c>
      <c r="C226" s="713" t="s">
        <v>1665</v>
      </c>
      <c r="D226" s="712">
        <v>654000</v>
      </c>
      <c r="E226" s="713" t="s">
        <v>1675</v>
      </c>
      <c r="F226" s="713" t="s">
        <v>1676</v>
      </c>
      <c r="G226" s="713" t="s">
        <v>1677</v>
      </c>
      <c r="H226" s="714" t="s">
        <v>41</v>
      </c>
      <c r="I226" s="713" t="s">
        <v>209</v>
      </c>
      <c r="J226" s="713" t="s">
        <v>186</v>
      </c>
      <c r="K226" s="712">
        <v>1</v>
      </c>
      <c r="L226" s="729">
        <v>44256</v>
      </c>
      <c r="M226" s="729">
        <v>44348</v>
      </c>
      <c r="N226" s="713" t="s">
        <v>1678</v>
      </c>
      <c r="O226" s="713" t="s">
        <v>11</v>
      </c>
      <c r="P226" s="713" t="s">
        <v>1679</v>
      </c>
      <c r="Q226" s="713" t="s">
        <v>1680</v>
      </c>
      <c r="R226" s="668">
        <v>57000</v>
      </c>
      <c r="S226" s="713" t="s">
        <v>213</v>
      </c>
      <c r="T226" s="713" t="s">
        <v>213</v>
      </c>
      <c r="U226" s="713" t="s">
        <v>213</v>
      </c>
      <c r="V226" s="713" t="s">
        <v>213</v>
      </c>
      <c r="W226" s="713" t="s">
        <v>213</v>
      </c>
      <c r="X226" s="713" t="s">
        <v>213</v>
      </c>
      <c r="Y226" s="713" t="s">
        <v>213</v>
      </c>
      <c r="Z226" s="713" t="s">
        <v>213</v>
      </c>
      <c r="AA226" s="713" t="s">
        <v>213</v>
      </c>
      <c r="AB226" s="668"/>
      <c r="AC226" s="668"/>
      <c r="AD226" s="741" t="s">
        <v>213</v>
      </c>
      <c r="AE226" s="713" t="s">
        <v>213</v>
      </c>
      <c r="AF226" s="713" t="s">
        <v>1681</v>
      </c>
      <c r="AG226" s="713" t="s">
        <v>548</v>
      </c>
      <c r="AH226" s="713" t="s">
        <v>214</v>
      </c>
      <c r="AI226" s="713" t="s">
        <v>214</v>
      </c>
      <c r="AJ226" s="713" t="s">
        <v>260</v>
      </c>
      <c r="AK226" s="743">
        <v>57000</v>
      </c>
      <c r="AL226" s="743">
        <v>25000</v>
      </c>
      <c r="AM226" s="743">
        <v>32000</v>
      </c>
      <c r="AN226" s="743"/>
      <c r="AO226" s="743">
        <v>0</v>
      </c>
      <c r="AP226" s="743">
        <v>0</v>
      </c>
      <c r="AQ226" s="743">
        <v>0</v>
      </c>
      <c r="AR226" s="743">
        <v>0</v>
      </c>
      <c r="AS226" s="743">
        <v>0</v>
      </c>
      <c r="AT226" s="743">
        <v>0</v>
      </c>
      <c r="AU226" s="743"/>
      <c r="AV226" s="743">
        <v>0</v>
      </c>
      <c r="AW226" s="743">
        <v>57000</v>
      </c>
      <c r="AX226" s="743">
        <v>32000</v>
      </c>
      <c r="AY226" s="743"/>
      <c r="AZ226" s="743">
        <v>0</v>
      </c>
      <c r="BA226" s="743"/>
      <c r="BB226" s="743">
        <v>0</v>
      </c>
      <c r="BC226" s="668">
        <v>32000</v>
      </c>
      <c r="BD226" s="668">
        <v>0</v>
      </c>
      <c r="BE226" s="743" t="s">
        <v>16</v>
      </c>
      <c r="BF226" s="742">
        <f t="shared" si="36"/>
        <v>299282.24</v>
      </c>
      <c r="BG226" s="743">
        <v>299282.24</v>
      </c>
      <c r="BH226" s="743">
        <v>0</v>
      </c>
      <c r="BI226" s="743">
        <v>0</v>
      </c>
      <c r="BJ226" s="742">
        <f t="shared" si="37"/>
        <v>242474.23</v>
      </c>
      <c r="BK226" s="743">
        <v>57000</v>
      </c>
      <c r="BL226" s="743">
        <v>185474.23</v>
      </c>
      <c r="BM226" s="743">
        <v>1.92</v>
      </c>
      <c r="BN226" s="743">
        <v>20</v>
      </c>
      <c r="BO226" s="743"/>
      <c r="BP226" s="743"/>
      <c r="BQ226" s="743"/>
      <c r="BR226" s="743"/>
      <c r="BS226" s="743"/>
      <c r="BT226" s="735"/>
      <c r="BU226" s="735"/>
      <c r="BV226" s="432"/>
      <c r="BW226" s="415" t="str">
        <f>VLOOKUP(P226,'[1]2021年自治区专项债券项目财政部、发改委审核通过明细表'!$F:$F,1,FALSE)</f>
        <v>P21654000-0001</v>
      </c>
      <c r="BX226" s="415" t="str">
        <f>VLOOKUP(E226,'[1]2021年自治区专项债券项目财政部、发改委审核通过明细表'!$E:$E,1,FALSE)</f>
        <v>新疆伊犁州新源县那拉提景区河谷草原旅游公共基础设施建设项目</v>
      </c>
    </row>
    <row r="227" s="437" customFormat="1" ht="33" customHeight="1" spans="1:76">
      <c r="A227" s="709">
        <v>3</v>
      </c>
      <c r="B227" s="710" t="s">
        <v>1664</v>
      </c>
      <c r="C227" s="713" t="s">
        <v>1682</v>
      </c>
      <c r="D227" s="712">
        <v>654003</v>
      </c>
      <c r="E227" s="713" t="s">
        <v>1683</v>
      </c>
      <c r="F227" s="713" t="s">
        <v>1684</v>
      </c>
      <c r="G227" s="713" t="s">
        <v>1685</v>
      </c>
      <c r="H227" s="713" t="s">
        <v>55</v>
      </c>
      <c r="I227" s="713" t="s">
        <v>209</v>
      </c>
      <c r="J227" s="713" t="s">
        <v>302</v>
      </c>
      <c r="K227" s="712">
        <v>2</v>
      </c>
      <c r="L227" s="729">
        <v>43922</v>
      </c>
      <c r="M227" s="729">
        <v>44560</v>
      </c>
      <c r="N227" s="713" t="s">
        <v>1685</v>
      </c>
      <c r="O227" s="713" t="s">
        <v>1191</v>
      </c>
      <c r="P227" s="713" t="s">
        <v>1686</v>
      </c>
      <c r="Q227" s="735" t="s">
        <v>1687</v>
      </c>
      <c r="R227" s="668">
        <v>35000</v>
      </c>
      <c r="S227" s="713" t="s">
        <v>213</v>
      </c>
      <c r="T227" s="713" t="s">
        <v>213</v>
      </c>
      <c r="U227" s="713" t="s">
        <v>213</v>
      </c>
      <c r="V227" s="713" t="s">
        <v>213</v>
      </c>
      <c r="W227" s="713" t="s">
        <v>213</v>
      </c>
      <c r="X227" s="713" t="s">
        <v>213</v>
      </c>
      <c r="Y227" s="713" t="s">
        <v>213</v>
      </c>
      <c r="Z227" s="713" t="s">
        <v>213</v>
      </c>
      <c r="AA227" s="713" t="s">
        <v>213</v>
      </c>
      <c r="AB227" s="668">
        <v>0</v>
      </c>
      <c r="AC227" s="668">
        <v>0</v>
      </c>
      <c r="AD227" s="741" t="s">
        <v>213</v>
      </c>
      <c r="AE227" s="713" t="s">
        <v>213</v>
      </c>
      <c r="AF227" s="713" t="s">
        <v>1688</v>
      </c>
      <c r="AG227" s="713" t="s">
        <v>548</v>
      </c>
      <c r="AH227" s="713" t="s">
        <v>214</v>
      </c>
      <c r="AI227" s="713" t="s">
        <v>214</v>
      </c>
      <c r="AJ227" s="713" t="s">
        <v>260</v>
      </c>
      <c r="AK227" s="743">
        <v>35000</v>
      </c>
      <c r="AL227" s="743">
        <v>21000</v>
      </c>
      <c r="AM227" s="743">
        <v>14000</v>
      </c>
      <c r="AN227" s="743">
        <v>0</v>
      </c>
      <c r="AO227" s="743">
        <v>0</v>
      </c>
      <c r="AP227" s="743">
        <v>0</v>
      </c>
      <c r="AQ227" s="743">
        <v>10000</v>
      </c>
      <c r="AR227" s="743">
        <v>0</v>
      </c>
      <c r="AS227" s="743">
        <v>10000</v>
      </c>
      <c r="AT227" s="743">
        <v>0</v>
      </c>
      <c r="AU227" s="743">
        <v>0</v>
      </c>
      <c r="AV227" s="743">
        <v>0</v>
      </c>
      <c r="AW227" s="743">
        <v>25000</v>
      </c>
      <c r="AX227" s="743">
        <v>4000</v>
      </c>
      <c r="AY227" s="743"/>
      <c r="AZ227" s="743">
        <v>0</v>
      </c>
      <c r="BA227" s="743"/>
      <c r="BB227" s="743">
        <v>0</v>
      </c>
      <c r="BC227" s="668">
        <v>4000</v>
      </c>
      <c r="BD227" s="668">
        <v>0</v>
      </c>
      <c r="BE227" s="743" t="s">
        <v>13</v>
      </c>
      <c r="BF227" s="742">
        <f t="shared" si="36"/>
        <v>91710</v>
      </c>
      <c r="BG227" s="743">
        <v>73710</v>
      </c>
      <c r="BH227" s="743">
        <v>18000</v>
      </c>
      <c r="BI227" s="743">
        <v>0</v>
      </c>
      <c r="BJ227" s="742">
        <f t="shared" si="37"/>
        <v>60079.81</v>
      </c>
      <c r="BK227" s="743">
        <v>35000</v>
      </c>
      <c r="BL227" s="743">
        <v>25079.81</v>
      </c>
      <c r="BM227" s="743">
        <v>2.59</v>
      </c>
      <c r="BN227" s="743">
        <v>15</v>
      </c>
      <c r="BO227" s="743"/>
      <c r="BP227" s="743"/>
      <c r="BQ227" s="743"/>
      <c r="BR227" s="743"/>
      <c r="BS227" s="743"/>
      <c r="BT227" s="735"/>
      <c r="BU227" s="735"/>
      <c r="BV227" s="432"/>
      <c r="BW227" s="415" t="str">
        <f>VLOOKUP(P227,'[1]2021年自治区专项债券项目财政部、发改委审核通过明细表'!$F:$F,1,FALSE)</f>
        <v>P19654003-0027</v>
      </c>
      <c r="BX227" s="415" t="str">
        <f>VLOOKUP(E227,'[1]2021年自治区专项债券项目财政部、发改委审核通过明细表'!$E:$E,1,FALSE)</f>
        <v>奎屯-独山子经济技术开发区北一区产业园基础设施配套项目</v>
      </c>
    </row>
    <row r="228" s="437" customFormat="1" ht="33" customHeight="1" spans="1:76">
      <c r="A228" s="712">
        <v>4</v>
      </c>
      <c r="B228" s="710" t="s">
        <v>1664</v>
      </c>
      <c r="C228" s="713" t="s">
        <v>1682</v>
      </c>
      <c r="D228" s="712">
        <v>654003</v>
      </c>
      <c r="E228" s="713" t="s">
        <v>1689</v>
      </c>
      <c r="F228" s="713" t="s">
        <v>1690</v>
      </c>
      <c r="G228" s="713" t="s">
        <v>1685</v>
      </c>
      <c r="H228" s="713" t="s">
        <v>55</v>
      </c>
      <c r="I228" s="713" t="s">
        <v>209</v>
      </c>
      <c r="J228" s="713" t="s">
        <v>302</v>
      </c>
      <c r="K228" s="730">
        <v>4</v>
      </c>
      <c r="L228" s="729">
        <v>43586</v>
      </c>
      <c r="M228" s="729">
        <v>45076</v>
      </c>
      <c r="N228" s="713" t="s">
        <v>1685</v>
      </c>
      <c r="O228" s="713" t="s">
        <v>1191</v>
      </c>
      <c r="P228" s="713" t="s">
        <v>1691</v>
      </c>
      <c r="Q228" s="735" t="s">
        <v>1692</v>
      </c>
      <c r="R228" s="668">
        <v>96000</v>
      </c>
      <c r="S228" s="713" t="s">
        <v>213</v>
      </c>
      <c r="T228" s="713" t="s">
        <v>213</v>
      </c>
      <c r="U228" s="713" t="s">
        <v>213</v>
      </c>
      <c r="V228" s="713" t="s">
        <v>213</v>
      </c>
      <c r="W228" s="713" t="s">
        <v>213</v>
      </c>
      <c r="X228" s="713" t="s">
        <v>213</v>
      </c>
      <c r="Y228" s="713" t="s">
        <v>213</v>
      </c>
      <c r="Z228" s="713" t="s">
        <v>213</v>
      </c>
      <c r="AA228" s="713" t="s">
        <v>213</v>
      </c>
      <c r="AB228" s="668">
        <v>0</v>
      </c>
      <c r="AC228" s="668">
        <v>0</v>
      </c>
      <c r="AD228" s="741" t="s">
        <v>213</v>
      </c>
      <c r="AE228" s="713" t="s">
        <v>213</v>
      </c>
      <c r="AF228" s="713" t="s">
        <v>1693</v>
      </c>
      <c r="AG228" s="713" t="s">
        <v>548</v>
      </c>
      <c r="AH228" s="713" t="s">
        <v>214</v>
      </c>
      <c r="AI228" s="713" t="s">
        <v>214</v>
      </c>
      <c r="AJ228" s="713" t="s">
        <v>260</v>
      </c>
      <c r="AK228" s="743">
        <v>96000</v>
      </c>
      <c r="AL228" s="743">
        <v>70000</v>
      </c>
      <c r="AM228" s="743">
        <v>26000</v>
      </c>
      <c r="AN228" s="743">
        <v>0</v>
      </c>
      <c r="AO228" s="743">
        <v>0</v>
      </c>
      <c r="AP228" s="743">
        <v>0</v>
      </c>
      <c r="AQ228" s="743">
        <v>20000</v>
      </c>
      <c r="AR228" s="743">
        <v>0</v>
      </c>
      <c r="AS228" s="743">
        <v>20000</v>
      </c>
      <c r="AT228" s="743">
        <v>0</v>
      </c>
      <c r="AU228" s="743">
        <v>0</v>
      </c>
      <c r="AV228" s="743">
        <v>0</v>
      </c>
      <c r="AW228" s="743">
        <v>6000</v>
      </c>
      <c r="AX228" s="743">
        <v>6000</v>
      </c>
      <c r="AY228" s="743">
        <v>34000</v>
      </c>
      <c r="AZ228" s="743">
        <v>0</v>
      </c>
      <c r="BA228" s="743">
        <v>36000</v>
      </c>
      <c r="BB228" s="743">
        <v>0</v>
      </c>
      <c r="BC228" s="668">
        <v>6000</v>
      </c>
      <c r="BD228" s="668">
        <v>0</v>
      </c>
      <c r="BE228" s="743" t="s">
        <v>13</v>
      </c>
      <c r="BF228" s="742">
        <f t="shared" si="36"/>
        <v>132800</v>
      </c>
      <c r="BG228" s="743">
        <v>113600</v>
      </c>
      <c r="BH228" s="743">
        <v>19200</v>
      </c>
      <c r="BI228" s="743">
        <v>0</v>
      </c>
      <c r="BJ228" s="742">
        <f t="shared" si="37"/>
        <v>146381.29</v>
      </c>
      <c r="BK228" s="743">
        <v>96000</v>
      </c>
      <c r="BL228" s="743">
        <v>50381.29</v>
      </c>
      <c r="BM228" s="743">
        <v>1.72</v>
      </c>
      <c r="BN228" s="743">
        <v>15</v>
      </c>
      <c r="BO228" s="743"/>
      <c r="BP228" s="743"/>
      <c r="BQ228" s="743"/>
      <c r="BR228" s="743"/>
      <c r="BS228" s="743"/>
      <c r="BT228" s="735"/>
      <c r="BU228" s="735"/>
      <c r="BV228" s="432"/>
      <c r="BW228" s="415" t="str">
        <f>VLOOKUP(P228,'[1]2021年自治区专项债券项目财政部、发改委审核通过明细表'!$F:$F,1,FALSE)</f>
        <v>P19654003-0023</v>
      </c>
      <c r="BX228" s="415" t="str">
        <f>VLOOKUP(E228,'[1]2021年自治区专项债券项目财政部、发改委审核通过明细表'!$E:$E,1,FALSE)</f>
        <v>奎屯-独山子经济技术开发区奎东特色产业园战略性新兴产业-新材料产业园基础设施建设项目</v>
      </c>
    </row>
    <row r="229" s="432" customFormat="1" ht="33" customHeight="1" spans="1:76">
      <c r="A229" s="709">
        <v>5</v>
      </c>
      <c r="B229" s="710" t="s">
        <v>1664</v>
      </c>
      <c r="C229" s="710" t="s">
        <v>1682</v>
      </c>
      <c r="D229" s="709">
        <v>654003</v>
      </c>
      <c r="E229" s="710" t="s">
        <v>1694</v>
      </c>
      <c r="F229" s="710" t="s">
        <v>1695</v>
      </c>
      <c r="G229" s="710" t="s">
        <v>1696</v>
      </c>
      <c r="H229" s="710" t="s">
        <v>55</v>
      </c>
      <c r="I229" s="710" t="s">
        <v>241</v>
      </c>
      <c r="J229" s="710" t="s">
        <v>291</v>
      </c>
      <c r="K229" s="709">
        <v>4</v>
      </c>
      <c r="L229" s="728">
        <v>44339</v>
      </c>
      <c r="M229" s="728">
        <v>45800</v>
      </c>
      <c r="N229" s="710" t="s">
        <v>1696</v>
      </c>
      <c r="O229" s="710" t="s">
        <v>1697</v>
      </c>
      <c r="P229" s="710" t="s">
        <v>1698</v>
      </c>
      <c r="Q229" s="710" t="s">
        <v>1699</v>
      </c>
      <c r="R229" s="733">
        <v>33000</v>
      </c>
      <c r="S229" s="734" t="s">
        <v>213</v>
      </c>
      <c r="T229" s="734" t="s">
        <v>213</v>
      </c>
      <c r="U229" s="734" t="s">
        <v>213</v>
      </c>
      <c r="V229" s="734" t="s">
        <v>214</v>
      </c>
      <c r="W229" s="734" t="s">
        <v>213</v>
      </c>
      <c r="X229" s="734" t="s">
        <v>213</v>
      </c>
      <c r="Y229" s="734" t="s">
        <v>213</v>
      </c>
      <c r="Z229" s="734" t="s">
        <v>213</v>
      </c>
      <c r="AA229" s="734" t="s">
        <v>213</v>
      </c>
      <c r="AB229" s="733">
        <v>0</v>
      </c>
      <c r="AC229" s="733">
        <v>0</v>
      </c>
      <c r="AD229" s="734" t="s">
        <v>213</v>
      </c>
      <c r="AE229" s="734" t="s">
        <v>213</v>
      </c>
      <c r="AF229" s="734" t="s">
        <v>1700</v>
      </c>
      <c r="AG229" s="734" t="s">
        <v>548</v>
      </c>
      <c r="AH229" s="734" t="s">
        <v>214</v>
      </c>
      <c r="AI229" s="734" t="s">
        <v>214</v>
      </c>
      <c r="AJ229" s="734" t="s">
        <v>260</v>
      </c>
      <c r="AK229" s="742">
        <v>33000</v>
      </c>
      <c r="AL229" s="742">
        <v>18000</v>
      </c>
      <c r="AM229" s="742">
        <v>15000</v>
      </c>
      <c r="AN229" s="742">
        <v>0</v>
      </c>
      <c r="AO229" s="742">
        <v>0</v>
      </c>
      <c r="AP229" s="742">
        <v>0</v>
      </c>
      <c r="AQ229" s="742">
        <v>0</v>
      </c>
      <c r="AR229" s="742">
        <v>0</v>
      </c>
      <c r="AS229" s="742">
        <v>0</v>
      </c>
      <c r="AT229" s="742">
        <v>0</v>
      </c>
      <c r="AU229" s="742">
        <v>0</v>
      </c>
      <c r="AV229" s="742">
        <v>0</v>
      </c>
      <c r="AW229" s="742">
        <v>15000</v>
      </c>
      <c r="AX229" s="742">
        <v>15000</v>
      </c>
      <c r="AY229" s="742">
        <v>5000</v>
      </c>
      <c r="AZ229" s="742">
        <v>0</v>
      </c>
      <c r="BA229" s="742">
        <v>13000</v>
      </c>
      <c r="BB229" s="742">
        <v>0</v>
      </c>
      <c r="BC229" s="740">
        <v>15000</v>
      </c>
      <c r="BD229" s="733">
        <v>0</v>
      </c>
      <c r="BE229" s="742" t="s">
        <v>13</v>
      </c>
      <c r="BF229" s="742">
        <f t="shared" si="36"/>
        <v>82500</v>
      </c>
      <c r="BG229" s="742">
        <v>82500</v>
      </c>
      <c r="BH229" s="742">
        <v>0</v>
      </c>
      <c r="BI229" s="742">
        <v>0</v>
      </c>
      <c r="BJ229" s="742">
        <f t="shared" si="37"/>
        <v>72821.33</v>
      </c>
      <c r="BK229" s="742">
        <v>33000</v>
      </c>
      <c r="BL229" s="742">
        <v>39821.33</v>
      </c>
      <c r="BM229" s="742">
        <v>1.7</v>
      </c>
      <c r="BN229" s="743">
        <v>15</v>
      </c>
      <c r="BO229" s="742"/>
      <c r="BP229" s="742"/>
      <c r="BQ229" s="742"/>
      <c r="BR229" s="742"/>
      <c r="BS229" s="742"/>
      <c r="BT229" s="734"/>
      <c r="BU229" s="734"/>
      <c r="BW229" s="415" t="str">
        <f>VLOOKUP(P229,'[1]2021年自治区专项债券项目财政部、发改委审核通过明细表'!$F:$F,1,FALSE)</f>
        <v>P20654003-0006</v>
      </c>
      <c r="BX229" s="415" t="str">
        <f>VLOOKUP(E229,'[1]2021年自治区专项债券项目财政部、发改委审核通过明细表'!$E:$E,1,FALSE)</f>
        <v>伊犁州奎屯市跨境电子商务产业园基础设施项目</v>
      </c>
    </row>
    <row r="230" s="437" customFormat="1" ht="33" customHeight="1" spans="1:76">
      <c r="A230" s="715">
        <v>6</v>
      </c>
      <c r="B230" s="710" t="s">
        <v>1664</v>
      </c>
      <c r="C230" s="713" t="s">
        <v>1701</v>
      </c>
      <c r="D230" s="712">
        <v>654027</v>
      </c>
      <c r="E230" s="713" t="s">
        <v>1702</v>
      </c>
      <c r="F230" s="713" t="s">
        <v>1703</v>
      </c>
      <c r="G230" s="713" t="s">
        <v>1704</v>
      </c>
      <c r="H230" s="713" t="s">
        <v>41</v>
      </c>
      <c r="I230" s="713" t="s">
        <v>241</v>
      </c>
      <c r="J230" s="713" t="s">
        <v>291</v>
      </c>
      <c r="K230" s="712">
        <v>2</v>
      </c>
      <c r="L230" s="729">
        <v>44318</v>
      </c>
      <c r="M230" s="729">
        <v>44866</v>
      </c>
      <c r="N230" s="713" t="s">
        <v>1704</v>
      </c>
      <c r="O230" s="713" t="s">
        <v>1705</v>
      </c>
      <c r="P230" s="713" t="s">
        <v>1706</v>
      </c>
      <c r="Q230" s="713" t="s">
        <v>1707</v>
      </c>
      <c r="R230" s="668">
        <v>15000</v>
      </c>
      <c r="S230" s="713" t="s">
        <v>213</v>
      </c>
      <c r="T230" s="713" t="s">
        <v>213</v>
      </c>
      <c r="U230" s="713" t="s">
        <v>213</v>
      </c>
      <c r="V230" s="713" t="s">
        <v>214</v>
      </c>
      <c r="W230" s="713" t="s">
        <v>213</v>
      </c>
      <c r="X230" s="713" t="s">
        <v>213</v>
      </c>
      <c r="Y230" s="713" t="s">
        <v>213</v>
      </c>
      <c r="Z230" s="713" t="s">
        <v>213</v>
      </c>
      <c r="AA230" s="713" t="s">
        <v>213</v>
      </c>
      <c r="AB230" s="668"/>
      <c r="AC230" s="668"/>
      <c r="AD230" s="741" t="s">
        <v>213</v>
      </c>
      <c r="AE230" s="713" t="s">
        <v>213</v>
      </c>
      <c r="AF230" s="713" t="s">
        <v>1708</v>
      </c>
      <c r="AG230" s="713" t="s">
        <v>548</v>
      </c>
      <c r="AH230" s="713" t="s">
        <v>214</v>
      </c>
      <c r="AI230" s="713" t="s">
        <v>214</v>
      </c>
      <c r="AJ230" s="713" t="s">
        <v>260</v>
      </c>
      <c r="AK230" s="743">
        <v>15000</v>
      </c>
      <c r="AL230" s="743">
        <v>3000</v>
      </c>
      <c r="AM230" s="743">
        <v>12000</v>
      </c>
      <c r="AN230" s="743"/>
      <c r="AO230" s="743"/>
      <c r="AP230" s="743"/>
      <c r="AQ230" s="743"/>
      <c r="AR230" s="743"/>
      <c r="AS230" s="743"/>
      <c r="AT230" s="743"/>
      <c r="AU230" s="743"/>
      <c r="AV230" s="743"/>
      <c r="AW230" s="743">
        <v>12000</v>
      </c>
      <c r="AX230" s="743">
        <v>12000</v>
      </c>
      <c r="AY230" s="743">
        <v>3000</v>
      </c>
      <c r="AZ230" s="743">
        <v>0</v>
      </c>
      <c r="BA230" s="743"/>
      <c r="BB230" s="743"/>
      <c r="BC230" s="668">
        <v>12000</v>
      </c>
      <c r="BD230" s="668"/>
      <c r="BE230" s="743" t="s">
        <v>16</v>
      </c>
      <c r="BF230" s="742">
        <f t="shared" si="36"/>
        <v>92018.74</v>
      </c>
      <c r="BG230" s="743">
        <v>92018.74</v>
      </c>
      <c r="BH230" s="743"/>
      <c r="BI230" s="743"/>
      <c r="BJ230" s="742">
        <f t="shared" si="37"/>
        <v>46912.1</v>
      </c>
      <c r="BK230" s="743">
        <v>15000</v>
      </c>
      <c r="BL230" s="743">
        <v>31912.1</v>
      </c>
      <c r="BM230" s="743">
        <v>2.64</v>
      </c>
      <c r="BN230" s="743">
        <v>20</v>
      </c>
      <c r="BO230" s="743"/>
      <c r="BP230" s="743"/>
      <c r="BQ230" s="743"/>
      <c r="BR230" s="743"/>
      <c r="BS230" s="743"/>
      <c r="BT230" s="735"/>
      <c r="BU230" s="735"/>
      <c r="BW230" s="415" t="str">
        <f>VLOOKUP(P230,'[1]2021年自治区专项债券项目财政部、发改委审核通过明细表'!$F:$F,1,FALSE)</f>
        <v>P20654027-0158</v>
      </c>
      <c r="BX230" s="415" t="str">
        <f>VLOOKUP(E230,'[1]2021年自治区专项债券项目财政部、发改委审核通过明细表'!$E:$E,1,FALSE)</f>
        <v>伊犁州特克斯县全域旅游基础设施建设项目</v>
      </c>
    </row>
    <row r="231" s="437" customFormat="1" ht="33" customHeight="1" spans="1:76">
      <c r="A231" s="716">
        <v>7</v>
      </c>
      <c r="B231" s="620" t="s">
        <v>1664</v>
      </c>
      <c r="C231" s="713" t="s">
        <v>1701</v>
      </c>
      <c r="D231" s="712">
        <v>654027</v>
      </c>
      <c r="E231" s="717" t="s">
        <v>1709</v>
      </c>
      <c r="F231" s="713" t="s">
        <v>1710</v>
      </c>
      <c r="G231" s="713" t="s">
        <v>1711</v>
      </c>
      <c r="H231" s="713" t="s">
        <v>41</v>
      </c>
      <c r="I231" s="713" t="s">
        <v>241</v>
      </c>
      <c r="J231" s="713" t="s">
        <v>291</v>
      </c>
      <c r="K231" s="712">
        <v>3</v>
      </c>
      <c r="L231" s="729">
        <v>44287</v>
      </c>
      <c r="M231" s="729">
        <v>45200</v>
      </c>
      <c r="N231" s="713" t="s">
        <v>1711</v>
      </c>
      <c r="O231" s="713" t="s">
        <v>1670</v>
      </c>
      <c r="P231" s="713" t="s">
        <v>1712</v>
      </c>
      <c r="Q231" s="735" t="s">
        <v>1713</v>
      </c>
      <c r="R231" s="668">
        <v>41040</v>
      </c>
      <c r="S231" s="713" t="s">
        <v>213</v>
      </c>
      <c r="T231" s="713" t="s">
        <v>213</v>
      </c>
      <c r="U231" s="713" t="s">
        <v>213</v>
      </c>
      <c r="V231" s="713" t="s">
        <v>214</v>
      </c>
      <c r="W231" s="713" t="s">
        <v>213</v>
      </c>
      <c r="X231" s="713" t="s">
        <v>213</v>
      </c>
      <c r="Y231" s="713" t="s">
        <v>213</v>
      </c>
      <c r="Z231" s="713" t="s">
        <v>213</v>
      </c>
      <c r="AA231" s="713" t="s">
        <v>213</v>
      </c>
      <c r="AB231" s="668"/>
      <c r="AC231" s="668"/>
      <c r="AD231" s="741" t="s">
        <v>213</v>
      </c>
      <c r="AE231" s="713" t="s">
        <v>213</v>
      </c>
      <c r="AF231" s="713" t="s">
        <v>1714</v>
      </c>
      <c r="AG231" s="713" t="s">
        <v>548</v>
      </c>
      <c r="AH231" s="713" t="s">
        <v>214</v>
      </c>
      <c r="AI231" s="713" t="s">
        <v>214</v>
      </c>
      <c r="AJ231" s="713" t="s">
        <v>260</v>
      </c>
      <c r="AK231" s="743">
        <v>41040</v>
      </c>
      <c r="AL231" s="743">
        <v>9040</v>
      </c>
      <c r="AM231" s="743">
        <v>32000</v>
      </c>
      <c r="AN231" s="743"/>
      <c r="AO231" s="743">
        <v>0</v>
      </c>
      <c r="AP231" s="743"/>
      <c r="AQ231" s="743"/>
      <c r="AR231" s="743"/>
      <c r="AS231" s="743"/>
      <c r="AT231" s="743"/>
      <c r="AU231" s="743"/>
      <c r="AV231" s="743"/>
      <c r="AW231" s="743">
        <v>5000</v>
      </c>
      <c r="AX231" s="743">
        <v>5000</v>
      </c>
      <c r="AY231" s="743">
        <v>27000</v>
      </c>
      <c r="AZ231" s="743">
        <v>27000</v>
      </c>
      <c r="BA231" s="743">
        <v>9040</v>
      </c>
      <c r="BB231" s="743"/>
      <c r="BC231" s="668">
        <v>5000</v>
      </c>
      <c r="BD231" s="668"/>
      <c r="BE231" s="743" t="s">
        <v>16</v>
      </c>
      <c r="BF231" s="742">
        <f t="shared" si="36"/>
        <v>54620.92</v>
      </c>
      <c r="BG231" s="743">
        <v>54620.92</v>
      </c>
      <c r="BH231" s="743"/>
      <c r="BI231" s="743"/>
      <c r="BJ231" s="742">
        <f t="shared" si="37"/>
        <v>66982.51</v>
      </c>
      <c r="BK231" s="743">
        <v>41040</v>
      </c>
      <c r="BL231" s="743">
        <v>25942.51</v>
      </c>
      <c r="BM231" s="743">
        <v>3.02</v>
      </c>
      <c r="BN231" s="743">
        <v>20</v>
      </c>
      <c r="BO231" s="743"/>
      <c r="BP231" s="743"/>
      <c r="BQ231" s="743"/>
      <c r="BR231" s="743"/>
      <c r="BS231" s="743"/>
      <c r="BT231" s="735"/>
      <c r="BU231" s="735"/>
      <c r="BV231" s="432" t="s">
        <v>1715</v>
      </c>
      <c r="BW231" s="415" t="e">
        <f>VLOOKUP(P231,'[1]2021年自治区专项债券项目财政部、发改委审核通过明细表'!$F:$F,1,FALSE)</f>
        <v>#N/A</v>
      </c>
      <c r="BX231" s="415" t="e">
        <f>VLOOKUP(E231,'[1]2021年自治区专项债券项目财政部、发改委审核通过明细表'!$E:$E,1,FALSE)</f>
        <v>#N/A</v>
      </c>
    </row>
    <row r="232" s="437" customFormat="1" ht="33" customHeight="1" spans="1:76">
      <c r="A232" s="718">
        <v>8</v>
      </c>
      <c r="B232" s="719" t="s">
        <v>1664</v>
      </c>
      <c r="C232" s="713" t="s">
        <v>1716</v>
      </c>
      <c r="D232" s="712">
        <v>654024</v>
      </c>
      <c r="E232" s="713" t="s">
        <v>1717</v>
      </c>
      <c r="F232" s="713" t="s">
        <v>1718</v>
      </c>
      <c r="G232" s="713" t="s">
        <v>1719</v>
      </c>
      <c r="H232" s="713" t="s">
        <v>55</v>
      </c>
      <c r="I232" s="713" t="s">
        <v>241</v>
      </c>
      <c r="J232" s="713" t="s">
        <v>291</v>
      </c>
      <c r="K232" s="730">
        <v>2</v>
      </c>
      <c r="L232" s="729">
        <v>44317</v>
      </c>
      <c r="M232" s="729">
        <v>44896</v>
      </c>
      <c r="N232" s="713" t="s">
        <v>1719</v>
      </c>
      <c r="O232" s="713" t="s">
        <v>1720</v>
      </c>
      <c r="P232" s="713" t="s">
        <v>1721</v>
      </c>
      <c r="Q232" s="735" t="s">
        <v>1722</v>
      </c>
      <c r="R232" s="668">
        <v>25000</v>
      </c>
      <c r="S232" s="713" t="s">
        <v>213</v>
      </c>
      <c r="T232" s="713" t="s">
        <v>213</v>
      </c>
      <c r="U232" s="713" t="s">
        <v>213</v>
      </c>
      <c r="V232" s="713" t="s">
        <v>214</v>
      </c>
      <c r="W232" s="713" t="s">
        <v>213</v>
      </c>
      <c r="X232" s="713" t="s">
        <v>213</v>
      </c>
      <c r="Y232" s="713" t="s">
        <v>213</v>
      </c>
      <c r="Z232" s="713" t="s">
        <v>213</v>
      </c>
      <c r="AA232" s="713" t="s">
        <v>213</v>
      </c>
      <c r="AB232" s="668">
        <v>0</v>
      </c>
      <c r="AC232" s="668">
        <v>0</v>
      </c>
      <c r="AD232" s="741" t="s">
        <v>213</v>
      </c>
      <c r="AE232" s="713" t="s">
        <v>213</v>
      </c>
      <c r="AF232" s="713" t="s">
        <v>1723</v>
      </c>
      <c r="AG232" s="713" t="s">
        <v>548</v>
      </c>
      <c r="AH232" s="713" t="s">
        <v>214</v>
      </c>
      <c r="AI232" s="713" t="s">
        <v>214</v>
      </c>
      <c r="AJ232" s="713" t="s">
        <v>260</v>
      </c>
      <c r="AK232" s="743">
        <v>25000</v>
      </c>
      <c r="AL232" s="743">
        <v>20000</v>
      </c>
      <c r="AM232" s="743">
        <v>5000</v>
      </c>
      <c r="AN232" s="743">
        <v>0</v>
      </c>
      <c r="AO232" s="743">
        <v>0</v>
      </c>
      <c r="AP232" s="743">
        <v>0</v>
      </c>
      <c r="AQ232" s="743">
        <v>0</v>
      </c>
      <c r="AR232" s="743">
        <v>0</v>
      </c>
      <c r="AS232" s="743">
        <v>0</v>
      </c>
      <c r="AT232" s="743">
        <v>0</v>
      </c>
      <c r="AU232" s="743">
        <v>0</v>
      </c>
      <c r="AV232" s="743">
        <v>0</v>
      </c>
      <c r="AW232" s="743">
        <v>10000</v>
      </c>
      <c r="AX232" s="743">
        <v>5000</v>
      </c>
      <c r="AY232" s="743">
        <v>15000</v>
      </c>
      <c r="AZ232" s="743"/>
      <c r="BA232" s="743"/>
      <c r="BB232" s="743"/>
      <c r="BC232" s="668">
        <v>5000</v>
      </c>
      <c r="BD232" s="668">
        <v>0</v>
      </c>
      <c r="BE232" s="743" t="s">
        <v>13</v>
      </c>
      <c r="BF232" s="742">
        <f t="shared" si="36"/>
        <v>26054.8</v>
      </c>
      <c r="BG232" s="743">
        <v>26054.8</v>
      </c>
      <c r="BH232" s="743"/>
      <c r="BI232" s="743"/>
      <c r="BJ232" s="742">
        <f t="shared" si="37"/>
        <v>36903.5</v>
      </c>
      <c r="BK232" s="743">
        <v>25000</v>
      </c>
      <c r="BL232" s="743">
        <v>11903.5</v>
      </c>
      <c r="BM232" s="743">
        <v>1.69</v>
      </c>
      <c r="BN232" s="743">
        <v>15</v>
      </c>
      <c r="BO232" s="743"/>
      <c r="BP232" s="743"/>
      <c r="BQ232" s="743"/>
      <c r="BR232" s="743"/>
      <c r="BS232" s="743"/>
      <c r="BT232" s="735"/>
      <c r="BU232" s="735"/>
      <c r="BV232" s="432"/>
      <c r="BW232" s="415" t="str">
        <f>VLOOKUP(P232,'[1]2021年自治区专项债券项目财政部、发改委审核通过明细表'!$F:$F,1,FALSE)</f>
        <v>P20654024-0206</v>
      </c>
      <c r="BX232" s="415" t="str">
        <f>VLOOKUP(E232,'[1]2021年自治区专项债券项目财政部、发改委审核通过明细表'!$E:$E,1,FALSE)</f>
        <v>伊犁州巩留县工业园区标准化厂房及基础设施配套建设项目</v>
      </c>
    </row>
    <row r="233" s="432" customFormat="1" ht="33" customHeight="1" spans="1:76">
      <c r="A233" s="709">
        <v>9</v>
      </c>
      <c r="B233" s="710" t="s">
        <v>1664</v>
      </c>
      <c r="C233" s="710" t="s">
        <v>1724</v>
      </c>
      <c r="D233" s="709">
        <v>654023</v>
      </c>
      <c r="E233" s="710" t="s">
        <v>1725</v>
      </c>
      <c r="F233" s="710" t="s">
        <v>1726</v>
      </c>
      <c r="G233" s="710" t="s">
        <v>1727</v>
      </c>
      <c r="H233" s="710" t="s">
        <v>55</v>
      </c>
      <c r="I233" s="710" t="s">
        <v>241</v>
      </c>
      <c r="J233" s="710" t="s">
        <v>291</v>
      </c>
      <c r="K233" s="709" t="s">
        <v>759</v>
      </c>
      <c r="L233" s="728">
        <v>44287</v>
      </c>
      <c r="M233" s="728">
        <v>44474</v>
      </c>
      <c r="N233" s="710" t="s">
        <v>1727</v>
      </c>
      <c r="O233" s="710" t="s">
        <v>11</v>
      </c>
      <c r="P233" s="710" t="s">
        <v>1728</v>
      </c>
      <c r="Q233" s="710" t="s">
        <v>1729</v>
      </c>
      <c r="R233" s="733">
        <v>15000</v>
      </c>
      <c r="S233" s="734" t="s">
        <v>213</v>
      </c>
      <c r="T233" s="734" t="s">
        <v>213</v>
      </c>
      <c r="U233" s="734" t="s">
        <v>213</v>
      </c>
      <c r="V233" s="734" t="s">
        <v>213</v>
      </c>
      <c r="W233" s="734" t="s">
        <v>213</v>
      </c>
      <c r="X233" s="734" t="s">
        <v>213</v>
      </c>
      <c r="Y233" s="734" t="s">
        <v>213</v>
      </c>
      <c r="Z233" s="734" t="s">
        <v>213</v>
      </c>
      <c r="AA233" s="734" t="s">
        <v>213</v>
      </c>
      <c r="AB233" s="733"/>
      <c r="AC233" s="733"/>
      <c r="AD233" s="734" t="s">
        <v>213</v>
      </c>
      <c r="AE233" s="734" t="s">
        <v>213</v>
      </c>
      <c r="AF233" s="734" t="s">
        <v>1730</v>
      </c>
      <c r="AG233" s="734" t="s">
        <v>548</v>
      </c>
      <c r="AH233" s="734" t="s">
        <v>214</v>
      </c>
      <c r="AI233" s="734" t="s">
        <v>214</v>
      </c>
      <c r="AJ233" s="734" t="s">
        <v>260</v>
      </c>
      <c r="AK233" s="742">
        <v>15000</v>
      </c>
      <c r="AL233" s="742">
        <v>5000</v>
      </c>
      <c r="AM233" s="742">
        <v>10000</v>
      </c>
      <c r="AN233" s="742"/>
      <c r="AO233" s="742"/>
      <c r="AP233" s="742"/>
      <c r="AQ233" s="742"/>
      <c r="AR233" s="742"/>
      <c r="AS233" s="742"/>
      <c r="AT233" s="742"/>
      <c r="AU233" s="742"/>
      <c r="AV233" s="742"/>
      <c r="AW233" s="742">
        <v>15000</v>
      </c>
      <c r="AX233" s="742">
        <v>10000</v>
      </c>
      <c r="AY233" s="742"/>
      <c r="AZ233" s="742"/>
      <c r="BA233" s="742"/>
      <c r="BB233" s="742"/>
      <c r="BC233" s="740">
        <v>10000</v>
      </c>
      <c r="BD233" s="733"/>
      <c r="BE233" s="742" t="s">
        <v>13</v>
      </c>
      <c r="BF233" s="742">
        <f t="shared" si="36"/>
        <v>31974.25</v>
      </c>
      <c r="BG233" s="742">
        <v>31974.25</v>
      </c>
      <c r="BH233" s="742"/>
      <c r="BI233" s="742"/>
      <c r="BJ233" s="742">
        <f t="shared" si="37"/>
        <v>21792.82</v>
      </c>
      <c r="BK233" s="742">
        <v>15000</v>
      </c>
      <c r="BL233" s="742">
        <v>6792.82</v>
      </c>
      <c r="BM233" s="742">
        <v>1.5</v>
      </c>
      <c r="BN233" s="742">
        <v>15</v>
      </c>
      <c r="BO233" s="742"/>
      <c r="BP233" s="742"/>
      <c r="BQ233" s="742"/>
      <c r="BR233" s="742"/>
      <c r="BS233" s="742"/>
      <c r="BT233" s="734"/>
      <c r="BU233" s="734"/>
      <c r="BW233" s="415" t="str">
        <f>VLOOKUP(P233,'[1]2021年自治区专项债券项目财政部、发改委审核通过明细表'!$F:$F,1,FALSE)</f>
        <v>P20654023-0244</v>
      </c>
      <c r="BX233" s="415" t="str">
        <f>VLOOKUP(E233,'[1]2021年自治区专项债券项目财政部、发改委审核通过明细表'!$E:$E,1,FALSE)</f>
        <v>霍城经济开发区标准厂房建设项目</v>
      </c>
    </row>
    <row r="234" s="437" customFormat="1" ht="33" customHeight="1" spans="1:76">
      <c r="A234" s="712">
        <v>10</v>
      </c>
      <c r="B234" s="710" t="s">
        <v>1664</v>
      </c>
      <c r="C234" s="713" t="s">
        <v>1731</v>
      </c>
      <c r="D234" s="712">
        <v>654004</v>
      </c>
      <c r="E234" s="713" t="s">
        <v>1732</v>
      </c>
      <c r="F234" s="713" t="s">
        <v>1733</v>
      </c>
      <c r="G234" s="713" t="s">
        <v>1734</v>
      </c>
      <c r="H234" s="714" t="s">
        <v>0</v>
      </c>
      <c r="I234" s="713" t="s">
        <v>209</v>
      </c>
      <c r="J234" s="713" t="s">
        <v>302</v>
      </c>
      <c r="K234" s="712">
        <v>2</v>
      </c>
      <c r="L234" s="729">
        <v>43740</v>
      </c>
      <c r="M234" s="729">
        <v>44531</v>
      </c>
      <c r="N234" s="713" t="s">
        <v>1734</v>
      </c>
      <c r="O234" s="713" t="s">
        <v>101</v>
      </c>
      <c r="P234" s="713" t="s">
        <v>1735</v>
      </c>
      <c r="Q234" s="713" t="s">
        <v>1736</v>
      </c>
      <c r="R234" s="668">
        <v>30784</v>
      </c>
      <c r="S234" s="713" t="s">
        <v>213</v>
      </c>
      <c r="T234" s="713" t="s">
        <v>213</v>
      </c>
      <c r="U234" s="713" t="s">
        <v>213</v>
      </c>
      <c r="V234" s="713" t="s">
        <v>213</v>
      </c>
      <c r="W234" s="713" t="s">
        <v>213</v>
      </c>
      <c r="X234" s="713" t="s">
        <v>213</v>
      </c>
      <c r="Y234" s="713" t="s">
        <v>213</v>
      </c>
      <c r="Z234" s="713" t="s">
        <v>213</v>
      </c>
      <c r="AA234" s="713" t="s">
        <v>213</v>
      </c>
      <c r="AB234" s="668">
        <v>10000</v>
      </c>
      <c r="AC234" s="668"/>
      <c r="AD234" s="741" t="s">
        <v>213</v>
      </c>
      <c r="AE234" s="713" t="s">
        <v>213</v>
      </c>
      <c r="AF234" s="713" t="s">
        <v>1737</v>
      </c>
      <c r="AG234" s="713" t="s">
        <v>548</v>
      </c>
      <c r="AH234" s="713" t="s">
        <v>214</v>
      </c>
      <c r="AI234" s="713" t="s">
        <v>214</v>
      </c>
      <c r="AJ234" s="713" t="s">
        <v>260</v>
      </c>
      <c r="AK234" s="743">
        <v>30784</v>
      </c>
      <c r="AL234" s="743">
        <v>784</v>
      </c>
      <c r="AM234" s="743">
        <v>10000</v>
      </c>
      <c r="AN234" s="743"/>
      <c r="AO234" s="743">
        <v>20000</v>
      </c>
      <c r="AP234" s="743"/>
      <c r="AQ234" s="743">
        <v>784</v>
      </c>
      <c r="AR234" s="743">
        <v>784</v>
      </c>
      <c r="AS234" s="743"/>
      <c r="AT234" s="743"/>
      <c r="AU234" s="743"/>
      <c r="AV234" s="743"/>
      <c r="AW234" s="743">
        <v>30000</v>
      </c>
      <c r="AX234" s="743">
        <v>10000</v>
      </c>
      <c r="AY234" s="743">
        <v>0</v>
      </c>
      <c r="AZ234" s="743">
        <v>0</v>
      </c>
      <c r="BA234" s="743"/>
      <c r="BB234" s="743"/>
      <c r="BC234" s="668">
        <v>10000</v>
      </c>
      <c r="BD234" s="668">
        <v>10000</v>
      </c>
      <c r="BE234" s="743" t="s">
        <v>19</v>
      </c>
      <c r="BF234" s="742">
        <f t="shared" si="36"/>
        <v>472113.24</v>
      </c>
      <c r="BG234" s="743">
        <v>472113.24</v>
      </c>
      <c r="BH234" s="743"/>
      <c r="BI234" s="743"/>
      <c r="BJ234" s="742">
        <f t="shared" si="37"/>
        <v>385335.05</v>
      </c>
      <c r="BK234" s="743">
        <v>30784</v>
      </c>
      <c r="BL234" s="743">
        <v>354551.05</v>
      </c>
      <c r="BM234" s="743">
        <v>5</v>
      </c>
      <c r="BN234" s="743">
        <v>30</v>
      </c>
      <c r="BO234" s="743"/>
      <c r="BP234" s="743"/>
      <c r="BQ234" s="743"/>
      <c r="BR234" s="743"/>
      <c r="BS234" s="743"/>
      <c r="BT234" s="735"/>
      <c r="BU234" s="735"/>
      <c r="BV234" s="432"/>
      <c r="BW234" s="415" t="str">
        <f>VLOOKUP(P234,'[1]2021年自治区专项债券项目财政部、发改委审核通过明细表'!$F:$F,1,FALSE)</f>
        <v>P19654004-0006</v>
      </c>
      <c r="BX234" s="415" t="str">
        <f>VLOOKUP(E234,'[1]2021年自治区专项债券项目财政部、发改委审核通过明细表'!$E:$E,1,FALSE)</f>
        <v>霍尔果斯经济开发区开建国际货运代理有限公司铁路专用线建设项目</v>
      </c>
    </row>
    <row r="235" s="437" customFormat="1" ht="33" customHeight="1" spans="1:76">
      <c r="A235" s="709">
        <v>11</v>
      </c>
      <c r="B235" s="710" t="s">
        <v>1664</v>
      </c>
      <c r="C235" s="713" t="s">
        <v>1731</v>
      </c>
      <c r="D235" s="712">
        <v>654004</v>
      </c>
      <c r="E235" s="713" t="s">
        <v>1738</v>
      </c>
      <c r="F235" s="713" t="s">
        <v>1739</v>
      </c>
      <c r="G235" s="713" t="s">
        <v>1734</v>
      </c>
      <c r="H235" s="713" t="s">
        <v>55</v>
      </c>
      <c r="I235" s="713" t="s">
        <v>241</v>
      </c>
      <c r="J235" s="713" t="s">
        <v>291</v>
      </c>
      <c r="K235" s="712">
        <v>1</v>
      </c>
      <c r="L235" s="729" t="s">
        <v>735</v>
      </c>
      <c r="M235" s="729" t="s">
        <v>1740</v>
      </c>
      <c r="N235" s="713" t="s">
        <v>1734</v>
      </c>
      <c r="O235" s="713" t="s">
        <v>101</v>
      </c>
      <c r="P235" s="713" t="s">
        <v>1741</v>
      </c>
      <c r="Q235" s="735" t="s">
        <v>1742</v>
      </c>
      <c r="R235" s="668">
        <v>15000</v>
      </c>
      <c r="S235" s="713" t="s">
        <v>213</v>
      </c>
      <c r="T235" s="713" t="s">
        <v>213</v>
      </c>
      <c r="U235" s="713" t="s">
        <v>213</v>
      </c>
      <c r="V235" s="713" t="s">
        <v>213</v>
      </c>
      <c r="W235" s="713" t="s">
        <v>213</v>
      </c>
      <c r="X235" s="713" t="s">
        <v>213</v>
      </c>
      <c r="Y235" s="713" t="s">
        <v>213</v>
      </c>
      <c r="Z235" s="713" t="s">
        <v>213</v>
      </c>
      <c r="AA235" s="713" t="s">
        <v>213</v>
      </c>
      <c r="AB235" s="668"/>
      <c r="AC235" s="668"/>
      <c r="AD235" s="741" t="s">
        <v>213</v>
      </c>
      <c r="AE235" s="713" t="s">
        <v>213</v>
      </c>
      <c r="AF235" s="713" t="s">
        <v>1743</v>
      </c>
      <c r="AG235" s="713" t="s">
        <v>548</v>
      </c>
      <c r="AH235" s="713" t="s">
        <v>214</v>
      </c>
      <c r="AI235" s="713" t="s">
        <v>214</v>
      </c>
      <c r="AJ235" s="713" t="s">
        <v>260</v>
      </c>
      <c r="AK235" s="743">
        <v>15000</v>
      </c>
      <c r="AL235" s="743">
        <v>5000</v>
      </c>
      <c r="AM235" s="743">
        <v>10000</v>
      </c>
      <c r="AN235" s="743"/>
      <c r="AO235" s="743">
        <v>0</v>
      </c>
      <c r="AP235" s="743"/>
      <c r="AQ235" s="743">
        <v>0</v>
      </c>
      <c r="AR235" s="743"/>
      <c r="AS235" s="743">
        <v>0</v>
      </c>
      <c r="AT235" s="743"/>
      <c r="AU235" s="743"/>
      <c r="AV235" s="743"/>
      <c r="AW235" s="743">
        <v>15000</v>
      </c>
      <c r="AX235" s="743">
        <v>10000</v>
      </c>
      <c r="AY235" s="743">
        <v>0</v>
      </c>
      <c r="AZ235" s="743">
        <v>0</v>
      </c>
      <c r="BA235" s="743"/>
      <c r="BB235" s="743"/>
      <c r="BC235" s="668">
        <v>10000</v>
      </c>
      <c r="BD235" s="668"/>
      <c r="BE235" s="743" t="s">
        <v>13</v>
      </c>
      <c r="BF235" s="742">
        <f t="shared" si="36"/>
        <v>235806.19</v>
      </c>
      <c r="BG235" s="743">
        <v>235806.19</v>
      </c>
      <c r="BH235" s="743"/>
      <c r="BI235" s="743"/>
      <c r="BJ235" s="742">
        <f t="shared" si="37"/>
        <v>220530.81</v>
      </c>
      <c r="BK235" s="743">
        <v>15000</v>
      </c>
      <c r="BL235" s="743">
        <v>205530.81</v>
      </c>
      <c r="BM235" s="743">
        <v>1.81</v>
      </c>
      <c r="BN235" s="743">
        <v>15</v>
      </c>
      <c r="BO235" s="743"/>
      <c r="BP235" s="743"/>
      <c r="BQ235" s="743"/>
      <c r="BR235" s="743"/>
      <c r="BS235" s="743"/>
      <c r="BT235" s="735"/>
      <c r="BU235" s="735"/>
      <c r="BV235" s="432"/>
      <c r="BW235" s="415" t="str">
        <f>VLOOKUP(P235,'[1]2021年自治区专项债券项目财政部、发改委审核通过明细表'!$F:$F,1,FALSE)</f>
        <v>P20654004-0074</v>
      </c>
      <c r="BX235" s="415" t="str">
        <f>VLOOKUP(E235,'[1]2021年自治区专项债券项目财政部、发改委审核通过明细表'!$E:$E,1,FALSE)</f>
        <v>霍尔果斯南部工业园电力改迁工程</v>
      </c>
    </row>
    <row r="236" s="437" customFormat="1" ht="33" customHeight="1" spans="1:76">
      <c r="A236" s="712">
        <v>12</v>
      </c>
      <c r="B236" s="710" t="s">
        <v>1664</v>
      </c>
      <c r="C236" s="713" t="s">
        <v>1731</v>
      </c>
      <c r="D236" s="712">
        <v>654004</v>
      </c>
      <c r="E236" s="713" t="s">
        <v>1744</v>
      </c>
      <c r="F236" s="713" t="s">
        <v>1745</v>
      </c>
      <c r="G236" s="713" t="s">
        <v>1734</v>
      </c>
      <c r="H236" s="713" t="s">
        <v>55</v>
      </c>
      <c r="I236" s="713" t="s">
        <v>209</v>
      </c>
      <c r="J236" s="713" t="s">
        <v>291</v>
      </c>
      <c r="K236" s="730">
        <v>4</v>
      </c>
      <c r="L236" s="729">
        <v>43922</v>
      </c>
      <c r="M236" s="729">
        <v>45261</v>
      </c>
      <c r="N236" s="713" t="s">
        <v>1734</v>
      </c>
      <c r="O236" s="713" t="s">
        <v>101</v>
      </c>
      <c r="P236" s="713" t="s">
        <v>1746</v>
      </c>
      <c r="Q236" s="735" t="s">
        <v>1747</v>
      </c>
      <c r="R236" s="668">
        <v>576000</v>
      </c>
      <c r="S236" s="713" t="s">
        <v>213</v>
      </c>
      <c r="T236" s="713" t="s">
        <v>213</v>
      </c>
      <c r="U236" s="713" t="s">
        <v>213</v>
      </c>
      <c r="V236" s="713" t="s">
        <v>213</v>
      </c>
      <c r="W236" s="713" t="s">
        <v>213</v>
      </c>
      <c r="X236" s="713" t="s">
        <v>213</v>
      </c>
      <c r="Y236" s="713" t="s">
        <v>213</v>
      </c>
      <c r="Z236" s="713" t="s">
        <v>213</v>
      </c>
      <c r="AA236" s="713" t="s">
        <v>213</v>
      </c>
      <c r="AB236" s="668"/>
      <c r="AC236" s="668"/>
      <c r="AD236" s="741" t="s">
        <v>213</v>
      </c>
      <c r="AE236" s="713" t="s">
        <v>213</v>
      </c>
      <c r="AF236" s="713" t="s">
        <v>1748</v>
      </c>
      <c r="AG236" s="713" t="s">
        <v>548</v>
      </c>
      <c r="AH236" s="713" t="s">
        <v>214</v>
      </c>
      <c r="AI236" s="713" t="s">
        <v>214</v>
      </c>
      <c r="AJ236" s="713" t="s">
        <v>260</v>
      </c>
      <c r="AK236" s="743">
        <v>576000</v>
      </c>
      <c r="AL236" s="743">
        <v>527000</v>
      </c>
      <c r="AM236" s="743">
        <v>49000</v>
      </c>
      <c r="AN236" s="743"/>
      <c r="AO236" s="743">
        <v>0</v>
      </c>
      <c r="AP236" s="743"/>
      <c r="AQ236" s="743">
        <v>30000</v>
      </c>
      <c r="AR236" s="743"/>
      <c r="AS236" s="743">
        <v>30000</v>
      </c>
      <c r="AT236" s="743"/>
      <c r="AU236" s="743"/>
      <c r="AV236" s="743"/>
      <c r="AW236" s="743">
        <v>300000</v>
      </c>
      <c r="AX236" s="743">
        <v>19000</v>
      </c>
      <c r="AY236" s="743">
        <v>170000</v>
      </c>
      <c r="AZ236" s="743"/>
      <c r="BA236" s="743">
        <v>76000</v>
      </c>
      <c r="BB236" s="743"/>
      <c r="BC236" s="668">
        <v>19000</v>
      </c>
      <c r="BD236" s="668"/>
      <c r="BE236" s="743" t="s">
        <v>13</v>
      </c>
      <c r="BF236" s="742">
        <f t="shared" si="36"/>
        <v>553434.02</v>
      </c>
      <c r="BG236" s="743">
        <v>553434.02</v>
      </c>
      <c r="BH236" s="743"/>
      <c r="BI236" s="743"/>
      <c r="BJ236" s="742">
        <f t="shared" si="37"/>
        <v>977517.59</v>
      </c>
      <c r="BK236" s="743">
        <v>576000</v>
      </c>
      <c r="BL236" s="743">
        <v>401517.59</v>
      </c>
      <c r="BM236" s="743">
        <v>1.82</v>
      </c>
      <c r="BN236" s="743">
        <v>15</v>
      </c>
      <c r="BO236" s="743"/>
      <c r="BP236" s="743"/>
      <c r="BQ236" s="743"/>
      <c r="BR236" s="743"/>
      <c r="BS236" s="743"/>
      <c r="BT236" s="735"/>
      <c r="BU236" s="735"/>
      <c r="BV236" s="432"/>
      <c r="BW236" s="415" t="str">
        <f>VLOOKUP(P236,'[1]2021年自治区专项债券项目财政部、发改委审核通过明细表'!$F:$F,1,FALSE)</f>
        <v>P20654004-0017</v>
      </c>
      <c r="BX236" s="415" t="str">
        <f>VLOOKUP(E236,'[1]2021年自治区专项债券项目财政部、发改委审核通过明细表'!$E:$E,1,FALSE)</f>
        <v>霍尔果斯市城南产业园基础设施建设项目</v>
      </c>
    </row>
    <row r="237" s="432" customFormat="1" ht="33" customHeight="1" spans="1:76">
      <c r="A237" s="709">
        <v>13</v>
      </c>
      <c r="B237" s="710" t="s">
        <v>1664</v>
      </c>
      <c r="C237" s="710" t="s">
        <v>1731</v>
      </c>
      <c r="D237" s="709">
        <v>654004</v>
      </c>
      <c r="E237" s="710" t="s">
        <v>1749</v>
      </c>
      <c r="F237" s="710" t="s">
        <v>1750</v>
      </c>
      <c r="G237" s="710" t="s">
        <v>1734</v>
      </c>
      <c r="H237" s="710" t="s">
        <v>55</v>
      </c>
      <c r="I237" s="710" t="s">
        <v>209</v>
      </c>
      <c r="J237" s="710" t="s">
        <v>291</v>
      </c>
      <c r="K237" s="709">
        <v>4</v>
      </c>
      <c r="L237" s="728">
        <v>43922</v>
      </c>
      <c r="M237" s="728">
        <v>45017</v>
      </c>
      <c r="N237" s="710" t="s">
        <v>1734</v>
      </c>
      <c r="O237" s="710" t="s">
        <v>101</v>
      </c>
      <c r="P237" s="710" t="s">
        <v>1751</v>
      </c>
      <c r="Q237" s="710" t="s">
        <v>1752</v>
      </c>
      <c r="R237" s="733">
        <v>401080</v>
      </c>
      <c r="S237" s="734" t="s">
        <v>213</v>
      </c>
      <c r="T237" s="734" t="s">
        <v>213</v>
      </c>
      <c r="U237" s="734" t="s">
        <v>213</v>
      </c>
      <c r="V237" s="734" t="s">
        <v>213</v>
      </c>
      <c r="W237" s="734" t="s">
        <v>213</v>
      </c>
      <c r="X237" s="734" t="s">
        <v>213</v>
      </c>
      <c r="Y237" s="734" t="s">
        <v>213</v>
      </c>
      <c r="Z237" s="734" t="s">
        <v>213</v>
      </c>
      <c r="AA237" s="734" t="s">
        <v>213</v>
      </c>
      <c r="AB237" s="733"/>
      <c r="AC237" s="733"/>
      <c r="AD237" s="734" t="s">
        <v>213</v>
      </c>
      <c r="AE237" s="734" t="s">
        <v>213</v>
      </c>
      <c r="AF237" s="734" t="s">
        <v>1753</v>
      </c>
      <c r="AG237" s="734" t="s">
        <v>548</v>
      </c>
      <c r="AH237" s="734" t="s">
        <v>214</v>
      </c>
      <c r="AI237" s="734" t="s">
        <v>214</v>
      </c>
      <c r="AJ237" s="734" t="s">
        <v>260</v>
      </c>
      <c r="AK237" s="742">
        <v>401080</v>
      </c>
      <c r="AL237" s="742">
        <v>361080</v>
      </c>
      <c r="AM237" s="742">
        <v>40000</v>
      </c>
      <c r="AN237" s="742"/>
      <c r="AO237" s="742">
        <v>0</v>
      </c>
      <c r="AP237" s="742"/>
      <c r="AQ237" s="742">
        <v>20000</v>
      </c>
      <c r="AR237" s="742"/>
      <c r="AS237" s="742">
        <v>20000</v>
      </c>
      <c r="AT237" s="742"/>
      <c r="AU237" s="742"/>
      <c r="AV237" s="742"/>
      <c r="AW237" s="742">
        <v>200000</v>
      </c>
      <c r="AX237" s="742">
        <v>20000</v>
      </c>
      <c r="AY237" s="742">
        <v>120000</v>
      </c>
      <c r="AZ237" s="742"/>
      <c r="BA237" s="742">
        <v>61080</v>
      </c>
      <c r="BB237" s="742"/>
      <c r="BC237" s="740">
        <v>20000</v>
      </c>
      <c r="BD237" s="733"/>
      <c r="BE237" s="742" t="s">
        <v>13</v>
      </c>
      <c r="BF237" s="742">
        <f t="shared" si="36"/>
        <v>318419.3</v>
      </c>
      <c r="BG237" s="742">
        <v>318419.3</v>
      </c>
      <c r="BH237" s="742"/>
      <c r="BI237" s="742"/>
      <c r="BJ237" s="742">
        <f t="shared" si="37"/>
        <v>565413.08</v>
      </c>
      <c r="BK237" s="742">
        <v>401080</v>
      </c>
      <c r="BL237" s="742">
        <v>164333.08</v>
      </c>
      <c r="BM237" s="742">
        <v>2.27</v>
      </c>
      <c r="BN237" s="742">
        <v>15</v>
      </c>
      <c r="BO237" s="742"/>
      <c r="BP237" s="742"/>
      <c r="BQ237" s="742"/>
      <c r="BR237" s="742"/>
      <c r="BS237" s="742"/>
      <c r="BT237" s="734"/>
      <c r="BU237" s="734"/>
      <c r="BW237" s="415" t="str">
        <f>VLOOKUP(P237,'[1]2021年自治区专项债券项目财政部、发改委审核通过明细表'!$F:$F,1,FALSE)</f>
        <v>P20654004-0004</v>
      </c>
      <c r="BX237" s="415" t="str">
        <f>VLOOKUP(E237,'[1]2021年自治区专项债券项目财政部、发改委审核通过明细表'!$E:$E,1,FALSE)</f>
        <v>霍尔果斯百万平米标准化厂房建设项目</v>
      </c>
    </row>
    <row r="238" s="437" customFormat="1" ht="33" customHeight="1" spans="1:76">
      <c r="A238" s="712">
        <v>14</v>
      </c>
      <c r="B238" s="710" t="s">
        <v>1664</v>
      </c>
      <c r="C238" s="713" t="s">
        <v>1731</v>
      </c>
      <c r="D238" s="712">
        <v>654004</v>
      </c>
      <c r="E238" s="713" t="s">
        <v>1754</v>
      </c>
      <c r="F238" s="713" t="s">
        <v>1755</v>
      </c>
      <c r="G238" s="713" t="s">
        <v>1756</v>
      </c>
      <c r="H238" s="713" t="s">
        <v>55</v>
      </c>
      <c r="I238" s="713" t="s">
        <v>241</v>
      </c>
      <c r="J238" s="713" t="s">
        <v>291</v>
      </c>
      <c r="K238" s="712">
        <v>2</v>
      </c>
      <c r="L238" s="729">
        <v>44287</v>
      </c>
      <c r="M238" s="729">
        <v>44896</v>
      </c>
      <c r="N238" s="713" t="s">
        <v>1756</v>
      </c>
      <c r="O238" s="713" t="s">
        <v>1757</v>
      </c>
      <c r="P238" s="713" t="s">
        <v>1758</v>
      </c>
      <c r="Q238" s="713" t="s">
        <v>1759</v>
      </c>
      <c r="R238" s="668">
        <v>572000</v>
      </c>
      <c r="S238" s="713" t="s">
        <v>213</v>
      </c>
      <c r="T238" s="713" t="s">
        <v>213</v>
      </c>
      <c r="U238" s="713" t="s">
        <v>213</v>
      </c>
      <c r="V238" s="713" t="s">
        <v>213</v>
      </c>
      <c r="W238" s="713" t="s">
        <v>213</v>
      </c>
      <c r="X238" s="713" t="s">
        <v>213</v>
      </c>
      <c r="Y238" s="713" t="s">
        <v>213</v>
      </c>
      <c r="Z238" s="713" t="s">
        <v>213</v>
      </c>
      <c r="AA238" s="713" t="s">
        <v>213</v>
      </c>
      <c r="AB238" s="668"/>
      <c r="AC238" s="668"/>
      <c r="AD238" s="741" t="s">
        <v>213</v>
      </c>
      <c r="AE238" s="713" t="s">
        <v>213</v>
      </c>
      <c r="AF238" s="713" t="s">
        <v>1760</v>
      </c>
      <c r="AG238" s="713" t="s">
        <v>548</v>
      </c>
      <c r="AH238" s="713" t="s">
        <v>214</v>
      </c>
      <c r="AI238" s="713" t="s">
        <v>214</v>
      </c>
      <c r="AJ238" s="713" t="s">
        <v>260</v>
      </c>
      <c r="AK238" s="743">
        <v>572000</v>
      </c>
      <c r="AL238" s="743">
        <v>570000</v>
      </c>
      <c r="AM238" s="743">
        <v>2000</v>
      </c>
      <c r="AN238" s="743"/>
      <c r="AO238" s="743">
        <v>0</v>
      </c>
      <c r="AP238" s="743"/>
      <c r="AQ238" s="743">
        <v>0</v>
      </c>
      <c r="AR238" s="743"/>
      <c r="AS238" s="743"/>
      <c r="AT238" s="743"/>
      <c r="AU238" s="743"/>
      <c r="AV238" s="743"/>
      <c r="AW238" s="743">
        <v>300000</v>
      </c>
      <c r="AX238" s="743">
        <v>2000</v>
      </c>
      <c r="AY238" s="743">
        <v>272000</v>
      </c>
      <c r="AZ238" s="743"/>
      <c r="BA238" s="743"/>
      <c r="BB238" s="743"/>
      <c r="BC238" s="668">
        <v>2000</v>
      </c>
      <c r="BD238" s="668"/>
      <c r="BE238" s="743" t="s">
        <v>13</v>
      </c>
      <c r="BF238" s="742">
        <f t="shared" si="36"/>
        <v>193004</v>
      </c>
      <c r="BG238" s="743">
        <v>193004</v>
      </c>
      <c r="BH238" s="743"/>
      <c r="BI238" s="743"/>
      <c r="BJ238" s="742">
        <f t="shared" si="37"/>
        <v>754679</v>
      </c>
      <c r="BK238" s="743">
        <v>572000</v>
      </c>
      <c r="BL238" s="743">
        <v>182679</v>
      </c>
      <c r="BM238" s="743">
        <v>3.08</v>
      </c>
      <c r="BN238" s="743">
        <v>15</v>
      </c>
      <c r="BO238" s="743"/>
      <c r="BP238" s="743"/>
      <c r="BQ238" s="743"/>
      <c r="BR238" s="743"/>
      <c r="BS238" s="743"/>
      <c r="BT238" s="735"/>
      <c r="BU238" s="735"/>
      <c r="BW238" s="415" t="str">
        <f>VLOOKUP(P238,'[1]2021年自治区专项债券项目财政部、发改委审核通过明细表'!$F:$F,1,FALSE)</f>
        <v>P20654004-0025</v>
      </c>
      <c r="BX238" s="415" t="str">
        <f>VLOOKUP(E238,'[1]2021年自治区专项债券项目财政部、发改委审核通过明细表'!$E:$E,1,FALSE)</f>
        <v>霍尔果斯经济开发区口岸园区城市基础设施建设项目</v>
      </c>
    </row>
    <row r="239" s="437" customFormat="1" ht="33" customHeight="1" spans="1:76">
      <c r="A239" s="709">
        <v>15</v>
      </c>
      <c r="B239" s="710" t="s">
        <v>1664</v>
      </c>
      <c r="C239" s="713" t="s">
        <v>1731</v>
      </c>
      <c r="D239" s="712">
        <v>654004</v>
      </c>
      <c r="E239" s="713" t="s">
        <v>1761</v>
      </c>
      <c r="F239" s="713" t="s">
        <v>1762</v>
      </c>
      <c r="G239" s="713" t="s">
        <v>1734</v>
      </c>
      <c r="H239" s="713" t="s">
        <v>55</v>
      </c>
      <c r="I239" s="713" t="s">
        <v>241</v>
      </c>
      <c r="J239" s="713" t="s">
        <v>291</v>
      </c>
      <c r="K239" s="712">
        <v>1</v>
      </c>
      <c r="L239" s="729" t="s">
        <v>735</v>
      </c>
      <c r="M239" s="729" t="s">
        <v>1740</v>
      </c>
      <c r="N239" s="713" t="s">
        <v>1734</v>
      </c>
      <c r="O239" s="713" t="s">
        <v>101</v>
      </c>
      <c r="P239" s="713" t="s">
        <v>1763</v>
      </c>
      <c r="Q239" s="735" t="s">
        <v>1764</v>
      </c>
      <c r="R239" s="668">
        <v>3800</v>
      </c>
      <c r="S239" s="713" t="s">
        <v>213</v>
      </c>
      <c r="T239" s="713" t="s">
        <v>213</v>
      </c>
      <c r="U239" s="713" t="s">
        <v>213</v>
      </c>
      <c r="V239" s="713" t="s">
        <v>213</v>
      </c>
      <c r="W239" s="713" t="s">
        <v>213</v>
      </c>
      <c r="X239" s="713" t="s">
        <v>213</v>
      </c>
      <c r="Y239" s="713" t="s">
        <v>213</v>
      </c>
      <c r="Z239" s="713" t="s">
        <v>213</v>
      </c>
      <c r="AA239" s="713" t="s">
        <v>213</v>
      </c>
      <c r="AB239" s="668"/>
      <c r="AC239" s="668"/>
      <c r="AD239" s="741" t="s">
        <v>213</v>
      </c>
      <c r="AE239" s="713" t="s">
        <v>213</v>
      </c>
      <c r="AF239" s="713" t="s">
        <v>1765</v>
      </c>
      <c r="AG239" s="713" t="s">
        <v>548</v>
      </c>
      <c r="AH239" s="713" t="s">
        <v>214</v>
      </c>
      <c r="AI239" s="713" t="s">
        <v>214</v>
      </c>
      <c r="AJ239" s="713" t="s">
        <v>260</v>
      </c>
      <c r="AK239" s="743">
        <v>3800</v>
      </c>
      <c r="AL239" s="743">
        <v>800</v>
      </c>
      <c r="AM239" s="743">
        <v>3000</v>
      </c>
      <c r="AN239" s="743"/>
      <c r="AO239" s="743">
        <v>0</v>
      </c>
      <c r="AP239" s="743"/>
      <c r="AQ239" s="743">
        <v>0</v>
      </c>
      <c r="AR239" s="743"/>
      <c r="AS239" s="743"/>
      <c r="AT239" s="743"/>
      <c r="AU239" s="743"/>
      <c r="AV239" s="743"/>
      <c r="AW239" s="743">
        <v>3800</v>
      </c>
      <c r="AX239" s="743">
        <v>3000</v>
      </c>
      <c r="AY239" s="743">
        <v>0</v>
      </c>
      <c r="AZ239" s="743">
        <v>0</v>
      </c>
      <c r="BA239" s="743"/>
      <c r="BB239" s="743"/>
      <c r="BC239" s="668">
        <v>3000</v>
      </c>
      <c r="BD239" s="668"/>
      <c r="BE239" s="743" t="s">
        <v>13</v>
      </c>
      <c r="BF239" s="742">
        <f t="shared" si="36"/>
        <v>70444.51</v>
      </c>
      <c r="BG239" s="743">
        <v>70444.51</v>
      </c>
      <c r="BH239" s="743"/>
      <c r="BI239" s="743"/>
      <c r="BJ239" s="742">
        <f t="shared" si="37"/>
        <v>64836.2</v>
      </c>
      <c r="BK239" s="743">
        <v>3800</v>
      </c>
      <c r="BL239" s="743">
        <v>61036.2</v>
      </c>
      <c r="BM239" s="743">
        <v>1.87</v>
      </c>
      <c r="BN239" s="743">
        <v>15</v>
      </c>
      <c r="BO239" s="743"/>
      <c r="BP239" s="743"/>
      <c r="BQ239" s="743"/>
      <c r="BR239" s="743"/>
      <c r="BS239" s="743"/>
      <c r="BT239" s="735"/>
      <c r="BU239" s="735"/>
      <c r="BW239" s="415" t="str">
        <f>VLOOKUP(P239,'[1]2021年自治区专项债券项目财政部、发改委审核通过明细表'!$F:$F,1,FALSE)</f>
        <v>P20654004-0072</v>
      </c>
      <c r="BX239" s="415" t="str">
        <f>VLOOKUP(E239,'[1]2021年自治区专项债券项目财政部、发改委审核通过明细表'!$E:$E,1,FALSE)</f>
        <v>霍尔果斯南部产业园110KV输电站二期建设项目</v>
      </c>
    </row>
    <row r="240" s="437" customFormat="1" ht="33" customHeight="1" spans="1:76">
      <c r="A240" s="712">
        <v>16</v>
      </c>
      <c r="B240" s="710" t="s">
        <v>1664</v>
      </c>
      <c r="C240" s="713" t="s">
        <v>1731</v>
      </c>
      <c r="D240" s="712">
        <v>654004</v>
      </c>
      <c r="E240" s="713" t="s">
        <v>1766</v>
      </c>
      <c r="F240" s="713" t="s">
        <v>1767</v>
      </c>
      <c r="G240" s="713" t="s">
        <v>1734</v>
      </c>
      <c r="H240" s="713" t="s">
        <v>55</v>
      </c>
      <c r="I240" s="713" t="s">
        <v>241</v>
      </c>
      <c r="J240" s="713" t="s">
        <v>291</v>
      </c>
      <c r="K240" s="730">
        <v>1</v>
      </c>
      <c r="L240" s="729" t="s">
        <v>735</v>
      </c>
      <c r="M240" s="729" t="s">
        <v>1740</v>
      </c>
      <c r="N240" s="713" t="s">
        <v>1734</v>
      </c>
      <c r="O240" s="713" t="s">
        <v>101</v>
      </c>
      <c r="P240" s="713" t="s">
        <v>1768</v>
      </c>
      <c r="Q240" s="735" t="s">
        <v>1769</v>
      </c>
      <c r="R240" s="668">
        <v>3200</v>
      </c>
      <c r="S240" s="713" t="s">
        <v>213</v>
      </c>
      <c r="T240" s="713" t="s">
        <v>213</v>
      </c>
      <c r="U240" s="713" t="s">
        <v>213</v>
      </c>
      <c r="V240" s="713" t="s">
        <v>213</v>
      </c>
      <c r="W240" s="713" t="s">
        <v>213</v>
      </c>
      <c r="X240" s="713" t="s">
        <v>213</v>
      </c>
      <c r="Y240" s="713" t="s">
        <v>213</v>
      </c>
      <c r="Z240" s="713" t="s">
        <v>213</v>
      </c>
      <c r="AA240" s="713" t="s">
        <v>213</v>
      </c>
      <c r="AB240" s="668"/>
      <c r="AC240" s="668"/>
      <c r="AD240" s="741" t="s">
        <v>213</v>
      </c>
      <c r="AE240" s="713" t="s">
        <v>213</v>
      </c>
      <c r="AF240" s="713" t="s">
        <v>1770</v>
      </c>
      <c r="AG240" s="713" t="s">
        <v>548</v>
      </c>
      <c r="AH240" s="713" t="s">
        <v>214</v>
      </c>
      <c r="AI240" s="713" t="s">
        <v>214</v>
      </c>
      <c r="AJ240" s="713" t="s">
        <v>260</v>
      </c>
      <c r="AK240" s="743">
        <v>3200</v>
      </c>
      <c r="AL240" s="743">
        <v>1200</v>
      </c>
      <c r="AM240" s="743">
        <v>2000</v>
      </c>
      <c r="AN240" s="743"/>
      <c r="AO240" s="743">
        <v>0</v>
      </c>
      <c r="AP240" s="743"/>
      <c r="AQ240" s="743">
        <v>0</v>
      </c>
      <c r="AR240" s="743"/>
      <c r="AS240" s="743"/>
      <c r="AT240" s="743"/>
      <c r="AU240" s="743"/>
      <c r="AV240" s="743"/>
      <c r="AW240" s="743">
        <v>3200</v>
      </c>
      <c r="AX240" s="743">
        <v>2000</v>
      </c>
      <c r="AY240" s="743">
        <v>0</v>
      </c>
      <c r="AZ240" s="743">
        <v>0</v>
      </c>
      <c r="BA240" s="743"/>
      <c r="BB240" s="743"/>
      <c r="BC240" s="668">
        <v>2000</v>
      </c>
      <c r="BD240" s="668"/>
      <c r="BE240" s="743" t="s">
        <v>13</v>
      </c>
      <c r="BF240" s="742">
        <f t="shared" si="36"/>
        <v>35603.7</v>
      </c>
      <c r="BG240" s="743">
        <v>35603.7</v>
      </c>
      <c r="BH240" s="743"/>
      <c r="BI240" s="743"/>
      <c r="BJ240" s="742">
        <f t="shared" si="37"/>
        <v>33682.75</v>
      </c>
      <c r="BK240" s="743">
        <v>3200</v>
      </c>
      <c r="BL240" s="743">
        <v>30482.75</v>
      </c>
      <c r="BM240" s="743">
        <v>1.53</v>
      </c>
      <c r="BN240" s="743">
        <v>15</v>
      </c>
      <c r="BO240" s="743"/>
      <c r="BP240" s="743"/>
      <c r="BQ240" s="743"/>
      <c r="BR240" s="743"/>
      <c r="BS240" s="743"/>
      <c r="BT240" s="735"/>
      <c r="BU240" s="735"/>
      <c r="BV240" s="432"/>
      <c r="BW240" s="415" t="str">
        <f>VLOOKUP(P240,'[1]2021年自治区专项债券项目财政部、发改委审核通过明细表'!$F:$F,1,FALSE)</f>
        <v>P20654004-0073</v>
      </c>
      <c r="BX240" s="415" t="str">
        <f>VLOOKUP(E240,'[1]2021年自治区专项债券项目财政部、发改委审核通过明细表'!$E:$E,1,FALSE)</f>
        <v>霍尔果斯市南部产业园（二期）110kV输变电项目10千伏配套送出工程</v>
      </c>
    </row>
    <row r="241" s="432" customFormat="1" ht="33" customHeight="1" spans="1:76">
      <c r="A241" s="709">
        <v>17</v>
      </c>
      <c r="B241" s="710" t="s">
        <v>1664</v>
      </c>
      <c r="C241" s="710" t="s">
        <v>1731</v>
      </c>
      <c r="D241" s="709">
        <v>654004</v>
      </c>
      <c r="E241" s="710" t="s">
        <v>1771</v>
      </c>
      <c r="F241" s="710" t="s">
        <v>1772</v>
      </c>
      <c r="G241" s="710" t="s">
        <v>1773</v>
      </c>
      <c r="H241" s="710" t="s">
        <v>55</v>
      </c>
      <c r="I241" s="710" t="s">
        <v>241</v>
      </c>
      <c r="J241" s="710" t="s">
        <v>291</v>
      </c>
      <c r="K241" s="709">
        <v>1</v>
      </c>
      <c r="L241" s="728">
        <v>44287</v>
      </c>
      <c r="M241" s="728">
        <v>44848</v>
      </c>
      <c r="N241" s="710" t="s">
        <v>1773</v>
      </c>
      <c r="O241" s="710" t="s">
        <v>11</v>
      </c>
      <c r="P241" s="710" t="s">
        <v>1774</v>
      </c>
      <c r="Q241" s="710" t="s">
        <v>1775</v>
      </c>
      <c r="R241" s="733">
        <v>18000</v>
      </c>
      <c r="S241" s="734" t="s">
        <v>213</v>
      </c>
      <c r="T241" s="734" t="s">
        <v>213</v>
      </c>
      <c r="U241" s="734" t="s">
        <v>213</v>
      </c>
      <c r="V241" s="734" t="s">
        <v>214</v>
      </c>
      <c r="W241" s="734" t="s">
        <v>213</v>
      </c>
      <c r="X241" s="734" t="s">
        <v>213</v>
      </c>
      <c r="Y241" s="734" t="s">
        <v>213</v>
      </c>
      <c r="Z241" s="734" t="s">
        <v>213</v>
      </c>
      <c r="AA241" s="734" t="s">
        <v>213</v>
      </c>
      <c r="AB241" s="733"/>
      <c r="AC241" s="733"/>
      <c r="AD241" s="734" t="s">
        <v>213</v>
      </c>
      <c r="AE241" s="734" t="s">
        <v>213</v>
      </c>
      <c r="AF241" s="734" t="s">
        <v>1776</v>
      </c>
      <c r="AG241" s="734" t="s">
        <v>548</v>
      </c>
      <c r="AH241" s="734" t="s">
        <v>214</v>
      </c>
      <c r="AI241" s="734" t="s">
        <v>214</v>
      </c>
      <c r="AJ241" s="734" t="s">
        <v>260</v>
      </c>
      <c r="AK241" s="742">
        <v>18000</v>
      </c>
      <c r="AL241" s="742">
        <v>6000</v>
      </c>
      <c r="AM241" s="742">
        <v>12000</v>
      </c>
      <c r="AN241" s="742"/>
      <c r="AO241" s="742">
        <v>0</v>
      </c>
      <c r="AP241" s="742"/>
      <c r="AQ241" s="742">
        <v>0</v>
      </c>
      <c r="AR241" s="742"/>
      <c r="AS241" s="742"/>
      <c r="AT241" s="742"/>
      <c r="AU241" s="742"/>
      <c r="AV241" s="742"/>
      <c r="AW241" s="742">
        <v>2000</v>
      </c>
      <c r="AX241" s="742">
        <v>2000</v>
      </c>
      <c r="AY241" s="742">
        <v>16000</v>
      </c>
      <c r="AZ241" s="742">
        <v>10000</v>
      </c>
      <c r="BA241" s="742"/>
      <c r="BB241" s="742"/>
      <c r="BC241" s="740">
        <v>2000</v>
      </c>
      <c r="BD241" s="733"/>
      <c r="BE241" s="742" t="s">
        <v>13</v>
      </c>
      <c r="BF241" s="742">
        <f t="shared" si="36"/>
        <v>44856</v>
      </c>
      <c r="BG241" s="742">
        <v>44856</v>
      </c>
      <c r="BH241" s="742"/>
      <c r="BI241" s="742"/>
      <c r="BJ241" s="742">
        <f t="shared" si="37"/>
        <v>29286.34</v>
      </c>
      <c r="BK241" s="742">
        <v>18000</v>
      </c>
      <c r="BL241" s="742">
        <v>11286.34</v>
      </c>
      <c r="BM241" s="742">
        <v>1.67</v>
      </c>
      <c r="BN241" s="742">
        <v>15</v>
      </c>
      <c r="BO241" s="742"/>
      <c r="BP241" s="742"/>
      <c r="BQ241" s="742"/>
      <c r="BR241" s="742"/>
      <c r="BS241" s="742"/>
      <c r="BT241" s="734"/>
      <c r="BU241" s="734"/>
      <c r="BW241" s="415" t="str">
        <f>VLOOKUP(P241,'[1]2021年自治区专项债券项目财政部、发改委审核通过明细表'!$F:$F,1,FALSE)</f>
        <v>P20654004-0060</v>
      </c>
      <c r="BX241" s="415" t="str">
        <f>VLOOKUP(E241,'[1]2021年自治区专项债券项目财政部、发改委审核通过明细表'!$E:$E,1,FALSE)</f>
        <v>霍尔果斯经济开发区清水河配套园区加工产业园标准化厂房建设项目（二期）</v>
      </c>
    </row>
    <row r="242" s="432" customFormat="1" ht="33" customHeight="1" spans="1:76">
      <c r="A242" s="709">
        <v>18</v>
      </c>
      <c r="B242" s="710" t="s">
        <v>1664</v>
      </c>
      <c r="C242" s="710" t="s">
        <v>1731</v>
      </c>
      <c r="D242" s="709">
        <v>654004</v>
      </c>
      <c r="E242" s="710" t="s">
        <v>1777</v>
      </c>
      <c r="F242" s="710" t="s">
        <v>1778</v>
      </c>
      <c r="G242" s="710" t="s">
        <v>1779</v>
      </c>
      <c r="H242" s="710" t="s">
        <v>55</v>
      </c>
      <c r="I242" s="710" t="s">
        <v>241</v>
      </c>
      <c r="J242" s="710" t="s">
        <v>291</v>
      </c>
      <c r="K242" s="709">
        <v>2</v>
      </c>
      <c r="L242" s="728">
        <v>44316</v>
      </c>
      <c r="M242" s="728">
        <v>44895</v>
      </c>
      <c r="N242" s="710" t="s">
        <v>1780</v>
      </c>
      <c r="O242" s="710" t="s">
        <v>11</v>
      </c>
      <c r="P242" s="710" t="s">
        <v>1781</v>
      </c>
      <c r="Q242" s="710" t="s">
        <v>1782</v>
      </c>
      <c r="R242" s="733">
        <v>30000</v>
      </c>
      <c r="S242" s="734" t="s">
        <v>213</v>
      </c>
      <c r="T242" s="734" t="s">
        <v>213</v>
      </c>
      <c r="U242" s="734" t="s">
        <v>213</v>
      </c>
      <c r="V242" s="734" t="s">
        <v>214</v>
      </c>
      <c r="W242" s="734" t="s">
        <v>213</v>
      </c>
      <c r="X242" s="734" t="s">
        <v>213</v>
      </c>
      <c r="Y242" s="734" t="s">
        <v>213</v>
      </c>
      <c r="Z242" s="734" t="s">
        <v>213</v>
      </c>
      <c r="AA242" s="734" t="s">
        <v>213</v>
      </c>
      <c r="AB242" s="733"/>
      <c r="AC242" s="733"/>
      <c r="AD242" s="734" t="s">
        <v>213</v>
      </c>
      <c r="AE242" s="734" t="s">
        <v>213</v>
      </c>
      <c r="AF242" s="734" t="s">
        <v>1783</v>
      </c>
      <c r="AG242" s="734" t="s">
        <v>548</v>
      </c>
      <c r="AH242" s="734" t="s">
        <v>214</v>
      </c>
      <c r="AI242" s="734" t="s">
        <v>214</v>
      </c>
      <c r="AJ242" s="734" t="s">
        <v>216</v>
      </c>
      <c r="AK242" s="742">
        <v>30000</v>
      </c>
      <c r="AL242" s="742">
        <v>6000</v>
      </c>
      <c r="AM242" s="742">
        <v>24000</v>
      </c>
      <c r="AN242" s="742"/>
      <c r="AO242" s="742">
        <v>0</v>
      </c>
      <c r="AP242" s="742"/>
      <c r="AQ242" s="742">
        <v>0</v>
      </c>
      <c r="AR242" s="742">
        <v>0</v>
      </c>
      <c r="AS242" s="742">
        <v>0</v>
      </c>
      <c r="AT242" s="742"/>
      <c r="AU242" s="742"/>
      <c r="AV242" s="742"/>
      <c r="AW242" s="742">
        <v>3600</v>
      </c>
      <c r="AX242" s="742">
        <v>2000</v>
      </c>
      <c r="AY242" s="742">
        <v>26400</v>
      </c>
      <c r="AZ242" s="742">
        <v>22000</v>
      </c>
      <c r="BA242" s="742"/>
      <c r="BB242" s="742"/>
      <c r="BC242" s="740">
        <v>2000</v>
      </c>
      <c r="BD242" s="733"/>
      <c r="BE242" s="742" t="s">
        <v>13</v>
      </c>
      <c r="BF242" s="742">
        <v>79242.6</v>
      </c>
      <c r="BG242" s="742">
        <v>79242.6</v>
      </c>
      <c r="BH242" s="742"/>
      <c r="BI242" s="742"/>
      <c r="BJ242" s="742">
        <v>43879.4</v>
      </c>
      <c r="BK242" s="742">
        <v>30000</v>
      </c>
      <c r="BL242" s="742">
        <v>13879.4</v>
      </c>
      <c r="BM242" s="742">
        <v>1.63</v>
      </c>
      <c r="BN242" s="742">
        <v>15</v>
      </c>
      <c r="BO242" s="742"/>
      <c r="BP242" s="742"/>
      <c r="BQ242" s="742"/>
      <c r="BR242" s="742"/>
      <c r="BS242" s="742"/>
      <c r="BT242" s="734"/>
      <c r="BU242" s="734"/>
      <c r="BW242" s="415" t="str">
        <f>VLOOKUP(P242,'[1]2021年自治区专项债券项目财政部、发改委审核通过明细表'!$F:$F,1,FALSE)</f>
        <v>P20654004-0067</v>
      </c>
      <c r="BX242" s="415" t="str">
        <f>VLOOKUP(E242,'[1]2021年自治区专项债券项目财政部、发改委审核通过明细表'!$E:$E,1,FALSE)</f>
        <v>霍尔果斯经济开发区伊宁园区中小企业创业孵化园三期</v>
      </c>
    </row>
    <row r="243" s="414" customFormat="1" ht="33" customHeight="1" spans="1:76">
      <c r="A243" s="720" t="s">
        <v>1784</v>
      </c>
      <c r="B243" s="721"/>
      <c r="C243" s="721"/>
      <c r="D243" s="721"/>
      <c r="E243" s="721"/>
      <c r="F243" s="722"/>
      <c r="G243" s="723"/>
      <c r="H243" s="723"/>
      <c r="I243" s="723"/>
      <c r="J243" s="723"/>
      <c r="K243" s="731"/>
      <c r="L243" s="731"/>
      <c r="M243" s="731"/>
      <c r="N243" s="723"/>
      <c r="O243" s="723"/>
      <c r="P243" s="723"/>
      <c r="Q243" s="723"/>
      <c r="R243" s="736"/>
      <c r="S243" s="737"/>
      <c r="T243" s="737"/>
      <c r="U243" s="737"/>
      <c r="V243" s="737"/>
      <c r="W243" s="737"/>
      <c r="X243" s="737"/>
      <c r="Y243" s="737"/>
      <c r="Z243" s="737"/>
      <c r="AA243" s="737"/>
      <c r="AB243" s="736"/>
      <c r="AC243" s="736"/>
      <c r="AD243" s="737"/>
      <c r="AE243" s="737"/>
      <c r="AF243" s="737"/>
      <c r="AG243" s="737"/>
      <c r="AH243" s="737"/>
      <c r="AI243" s="737"/>
      <c r="AJ243" s="737"/>
      <c r="AK243" s="736"/>
      <c r="AL243" s="736"/>
      <c r="AM243" s="736"/>
      <c r="AN243" s="736"/>
      <c r="AO243" s="736"/>
      <c r="AP243" s="736"/>
      <c r="AQ243" s="736"/>
      <c r="AR243" s="736"/>
      <c r="AS243" s="736"/>
      <c r="AT243" s="736"/>
      <c r="AU243" s="736"/>
      <c r="AV243" s="736"/>
      <c r="AW243" s="736"/>
      <c r="AX243" s="736"/>
      <c r="AY243" s="736"/>
      <c r="AZ243" s="736"/>
      <c r="BA243" s="736"/>
      <c r="BB243" s="736"/>
      <c r="BC243" s="736">
        <f>SUM(BC244:BC269)</f>
        <v>60000</v>
      </c>
      <c r="BD243" s="736">
        <f>SUM(BD244:BD269)</f>
        <v>3000</v>
      </c>
      <c r="BE243" s="736"/>
      <c r="BF243" s="736"/>
      <c r="BG243" s="736"/>
      <c r="BH243" s="736"/>
      <c r="BI243" s="736"/>
      <c r="BJ243" s="736"/>
      <c r="BK243" s="736"/>
      <c r="BL243" s="736"/>
      <c r="BM243" s="736"/>
      <c r="BN243" s="736"/>
      <c r="BO243" s="736"/>
      <c r="BP243" s="736"/>
      <c r="BQ243" s="736"/>
      <c r="BR243" s="736"/>
      <c r="BS243" s="736"/>
      <c r="BT243" s="723"/>
      <c r="BU243" s="723"/>
      <c r="BX243" s="436"/>
    </row>
    <row r="244" s="438" customFormat="1" ht="33" customHeight="1" spans="1:76">
      <c r="A244" s="458">
        <v>1</v>
      </c>
      <c r="B244" s="458" t="s">
        <v>1785</v>
      </c>
      <c r="C244" s="456" t="s">
        <v>1786</v>
      </c>
      <c r="D244" s="456">
        <v>654201</v>
      </c>
      <c r="E244" s="456" t="s">
        <v>1787</v>
      </c>
      <c r="F244" s="456" t="s">
        <v>1788</v>
      </c>
      <c r="G244" s="456" t="s">
        <v>1789</v>
      </c>
      <c r="H244" s="467" t="s">
        <v>29</v>
      </c>
      <c r="I244" s="456" t="s">
        <v>209</v>
      </c>
      <c r="J244" s="456">
        <v>2020</v>
      </c>
      <c r="K244" s="456">
        <v>1</v>
      </c>
      <c r="L244" s="488">
        <v>43922</v>
      </c>
      <c r="M244" s="488">
        <v>44501</v>
      </c>
      <c r="N244" s="456" t="s">
        <v>1789</v>
      </c>
      <c r="O244" s="456" t="s">
        <v>1790</v>
      </c>
      <c r="P244" s="456" t="s">
        <v>1791</v>
      </c>
      <c r="Q244" s="456" t="s">
        <v>1792</v>
      </c>
      <c r="R244" s="512">
        <v>4000</v>
      </c>
      <c r="S244" s="456" t="s">
        <v>213</v>
      </c>
      <c r="T244" s="456" t="s">
        <v>213</v>
      </c>
      <c r="U244" s="456" t="s">
        <v>213</v>
      </c>
      <c r="V244" s="456" t="s">
        <v>213</v>
      </c>
      <c r="W244" s="456" t="s">
        <v>213</v>
      </c>
      <c r="X244" s="456" t="s">
        <v>213</v>
      </c>
      <c r="Y244" s="456" t="s">
        <v>213</v>
      </c>
      <c r="Z244" s="456" t="s">
        <v>213</v>
      </c>
      <c r="AA244" s="456" t="s">
        <v>213</v>
      </c>
      <c r="AB244" s="512">
        <v>2000</v>
      </c>
      <c r="AC244" s="512"/>
      <c r="AD244" s="457" t="s">
        <v>213</v>
      </c>
      <c r="AE244" s="456" t="s">
        <v>213</v>
      </c>
      <c r="AF244" s="456" t="s">
        <v>1793</v>
      </c>
      <c r="AG244" s="456" t="s">
        <v>548</v>
      </c>
      <c r="AH244" s="456" t="s">
        <v>214</v>
      </c>
      <c r="AI244" s="456"/>
      <c r="AJ244" s="456" t="s">
        <v>260</v>
      </c>
      <c r="AK244" s="528">
        <v>4000</v>
      </c>
      <c r="AL244" s="528">
        <v>0</v>
      </c>
      <c r="AM244" s="528">
        <v>3000</v>
      </c>
      <c r="AN244" s="528">
        <v>0</v>
      </c>
      <c r="AO244" s="528">
        <v>0</v>
      </c>
      <c r="AP244" s="528">
        <v>1000</v>
      </c>
      <c r="AQ244" s="528">
        <v>0</v>
      </c>
      <c r="AR244" s="528">
        <v>0</v>
      </c>
      <c r="AS244" s="528">
        <v>0</v>
      </c>
      <c r="AT244" s="528">
        <v>0</v>
      </c>
      <c r="AU244" s="528">
        <v>0</v>
      </c>
      <c r="AV244" s="528">
        <v>0</v>
      </c>
      <c r="AW244" s="528">
        <v>2000</v>
      </c>
      <c r="AX244" s="528">
        <v>2000</v>
      </c>
      <c r="AY244" s="528"/>
      <c r="AZ244" s="528"/>
      <c r="BA244" s="528"/>
      <c r="BB244" s="528"/>
      <c r="BC244" s="512">
        <v>2000</v>
      </c>
      <c r="BD244" s="512">
        <v>2000</v>
      </c>
      <c r="BE244" s="528" t="s">
        <v>13</v>
      </c>
      <c r="BF244" s="528">
        <v>16381</v>
      </c>
      <c r="BG244" s="528">
        <v>16381</v>
      </c>
      <c r="BH244" s="528">
        <v>0</v>
      </c>
      <c r="BI244" s="528">
        <v>0</v>
      </c>
      <c r="BJ244" s="528">
        <v>8353</v>
      </c>
      <c r="BK244" s="528">
        <v>3495</v>
      </c>
      <c r="BL244" s="528">
        <v>4858</v>
      </c>
      <c r="BM244" s="528">
        <f t="shared" ref="BM244:BM269" si="39">(BF244-BL244)/(BC244*0.045*BN244+BC244+AS244)</f>
        <v>3.43970149253731</v>
      </c>
      <c r="BN244" s="528">
        <v>15</v>
      </c>
      <c r="BO244" s="528">
        <v>2000</v>
      </c>
      <c r="BP244" s="528">
        <v>2000</v>
      </c>
      <c r="BQ244" s="528"/>
      <c r="BR244" s="528"/>
      <c r="BS244" s="528"/>
      <c r="BT244" s="458"/>
      <c r="BU244" s="458"/>
      <c r="BW244" s="415" t="str">
        <f>VLOOKUP(P244,'[1]2021年自治区专项债券项目财政部、发改委审核通过明细表'!$F:$F,1,FALSE)</f>
        <v>P20654201-0058</v>
      </c>
      <c r="BX244" s="415" t="str">
        <f>VLOOKUP(E244,'[1]2021年自治区专项债券项目财政部、发改委审核通过明细表'!$E:$E,1,FALSE)</f>
        <v>塔城市污水管网建设项目</v>
      </c>
    </row>
    <row r="245" s="438" customFormat="1" ht="33" customHeight="1" spans="1:76">
      <c r="A245" s="458">
        <v>2</v>
      </c>
      <c r="B245" s="458" t="s">
        <v>1785</v>
      </c>
      <c r="C245" s="456" t="s">
        <v>1786</v>
      </c>
      <c r="D245" s="456">
        <v>654201</v>
      </c>
      <c r="E245" s="724" t="s">
        <v>1794</v>
      </c>
      <c r="F245" s="456" t="s">
        <v>1795</v>
      </c>
      <c r="G245" s="456" t="s">
        <v>1789</v>
      </c>
      <c r="H245" s="467" t="s">
        <v>15</v>
      </c>
      <c r="I245" s="456" t="s">
        <v>209</v>
      </c>
      <c r="J245" s="456">
        <v>2019</v>
      </c>
      <c r="K245" s="456">
        <v>2</v>
      </c>
      <c r="L245" s="488">
        <v>43952</v>
      </c>
      <c r="M245" s="488">
        <v>44501</v>
      </c>
      <c r="N245" s="456" t="s">
        <v>1789</v>
      </c>
      <c r="O245" s="456" t="s">
        <v>1790</v>
      </c>
      <c r="P245" s="456" t="s">
        <v>1796</v>
      </c>
      <c r="Q245" s="456" t="s">
        <v>1797</v>
      </c>
      <c r="R245" s="512">
        <v>2800</v>
      </c>
      <c r="S245" s="456" t="s">
        <v>213</v>
      </c>
      <c r="T245" s="456" t="s">
        <v>213</v>
      </c>
      <c r="U245" s="456" t="s">
        <v>213</v>
      </c>
      <c r="V245" s="456" t="s">
        <v>213</v>
      </c>
      <c r="W245" s="456" t="s">
        <v>213</v>
      </c>
      <c r="X245" s="456" t="s">
        <v>213</v>
      </c>
      <c r="Y245" s="456" t="s">
        <v>213</v>
      </c>
      <c r="Z245" s="456" t="s">
        <v>213</v>
      </c>
      <c r="AA245" s="456" t="s">
        <v>213</v>
      </c>
      <c r="AB245" s="512"/>
      <c r="AC245" s="512"/>
      <c r="AD245" s="457" t="s">
        <v>213</v>
      </c>
      <c r="AE245" s="456" t="s">
        <v>213</v>
      </c>
      <c r="AF245" s="456" t="s">
        <v>1798</v>
      </c>
      <c r="AG245" s="456" t="s">
        <v>548</v>
      </c>
      <c r="AH245" s="456" t="s">
        <v>214</v>
      </c>
      <c r="AI245" s="456"/>
      <c r="AJ245" s="456" t="s">
        <v>260</v>
      </c>
      <c r="AK245" s="528">
        <v>2800</v>
      </c>
      <c r="AL245" s="528">
        <v>0</v>
      </c>
      <c r="AM245" s="528">
        <v>2000</v>
      </c>
      <c r="AN245" s="528">
        <v>0</v>
      </c>
      <c r="AO245" s="528">
        <v>0</v>
      </c>
      <c r="AP245" s="528">
        <v>800</v>
      </c>
      <c r="AQ245" s="528">
        <v>1000</v>
      </c>
      <c r="AR245" s="528">
        <v>0</v>
      </c>
      <c r="AS245" s="528">
        <v>1000</v>
      </c>
      <c r="AT245" s="528">
        <v>0</v>
      </c>
      <c r="AU245" s="528">
        <v>0</v>
      </c>
      <c r="AV245" s="528">
        <v>0</v>
      </c>
      <c r="AW245" s="528">
        <v>1000</v>
      </c>
      <c r="AX245" s="528">
        <v>1000</v>
      </c>
      <c r="AY245" s="528"/>
      <c r="AZ245" s="528"/>
      <c r="BA245" s="528"/>
      <c r="BB245" s="528"/>
      <c r="BC245" s="512">
        <v>1000</v>
      </c>
      <c r="BD245" s="512">
        <v>0</v>
      </c>
      <c r="BE245" s="528" t="s">
        <v>10</v>
      </c>
      <c r="BF245" s="528">
        <v>18879</v>
      </c>
      <c r="BG245" s="528">
        <v>18879</v>
      </c>
      <c r="BH245" s="528">
        <v>0</v>
      </c>
      <c r="BI245" s="528">
        <v>0</v>
      </c>
      <c r="BJ245" s="528">
        <v>10499</v>
      </c>
      <c r="BK245" s="528">
        <v>617</v>
      </c>
      <c r="BL245" s="528">
        <v>9882</v>
      </c>
      <c r="BM245" s="528">
        <f t="shared" si="39"/>
        <v>3.67224489795918</v>
      </c>
      <c r="BN245" s="528">
        <v>10</v>
      </c>
      <c r="BO245" s="528">
        <v>2000</v>
      </c>
      <c r="BP245" s="528">
        <v>2000</v>
      </c>
      <c r="BQ245" s="528"/>
      <c r="BR245" s="528"/>
      <c r="BS245" s="528"/>
      <c r="BT245" s="458"/>
      <c r="BU245" s="458"/>
      <c r="BV245" s="438" t="s">
        <v>1799</v>
      </c>
      <c r="BW245" s="415" t="e">
        <f>VLOOKUP(P245,'[1]2021年自治区专项债券项目财政部、发改委审核通过明细表'!$F:$F,1,FALSE)</f>
        <v>#N/A</v>
      </c>
      <c r="BX245" s="415" t="e">
        <f>VLOOKUP(E245,'[1]2021年自治区专项债券项目财政部、发改委审核通过明细表'!$E:$E,1,FALSE)</f>
        <v>#N/A</v>
      </c>
    </row>
    <row r="246" s="438" customFormat="1" ht="33" customHeight="1" spans="1:76">
      <c r="A246" s="458">
        <v>3</v>
      </c>
      <c r="B246" s="458" t="s">
        <v>1785</v>
      </c>
      <c r="C246" s="456" t="s">
        <v>1786</v>
      </c>
      <c r="D246" s="456">
        <v>654201</v>
      </c>
      <c r="E246" s="724" t="s">
        <v>1800</v>
      </c>
      <c r="F246" s="456" t="s">
        <v>1801</v>
      </c>
      <c r="G246" s="456" t="s">
        <v>1802</v>
      </c>
      <c r="H246" s="467" t="s">
        <v>29</v>
      </c>
      <c r="I246" s="456" t="s">
        <v>209</v>
      </c>
      <c r="J246" s="456">
        <v>2020</v>
      </c>
      <c r="K246" s="456">
        <v>2</v>
      </c>
      <c r="L246" s="488">
        <v>43709</v>
      </c>
      <c r="M246" s="488">
        <v>44531</v>
      </c>
      <c r="N246" s="456" t="s">
        <v>1802</v>
      </c>
      <c r="O246" s="456" t="s">
        <v>1803</v>
      </c>
      <c r="P246" s="456" t="s">
        <v>1804</v>
      </c>
      <c r="Q246" s="456" t="s">
        <v>1805</v>
      </c>
      <c r="R246" s="512">
        <v>4068</v>
      </c>
      <c r="S246" s="456" t="s">
        <v>213</v>
      </c>
      <c r="T246" s="456" t="s">
        <v>213</v>
      </c>
      <c r="U246" s="456" t="s">
        <v>213</v>
      </c>
      <c r="V246" s="456" t="s">
        <v>213</v>
      </c>
      <c r="W246" s="456" t="s">
        <v>213</v>
      </c>
      <c r="X246" s="456" t="s">
        <v>213</v>
      </c>
      <c r="Y246" s="456" t="s">
        <v>213</v>
      </c>
      <c r="Z246" s="456" t="s">
        <v>213</v>
      </c>
      <c r="AA246" s="456" t="s">
        <v>213</v>
      </c>
      <c r="AB246" s="512"/>
      <c r="AC246" s="512"/>
      <c r="AD246" s="457" t="s">
        <v>213</v>
      </c>
      <c r="AE246" s="456" t="s">
        <v>213</v>
      </c>
      <c r="AF246" s="456" t="s">
        <v>1806</v>
      </c>
      <c r="AG246" s="456" t="s">
        <v>548</v>
      </c>
      <c r="AH246" s="456" t="s">
        <v>214</v>
      </c>
      <c r="AI246" s="456"/>
      <c r="AJ246" s="456" t="s">
        <v>260</v>
      </c>
      <c r="AK246" s="528">
        <v>4068</v>
      </c>
      <c r="AL246" s="528">
        <v>0</v>
      </c>
      <c r="AM246" s="528">
        <v>1000</v>
      </c>
      <c r="AN246" s="528">
        <v>0</v>
      </c>
      <c r="AO246" s="528">
        <v>0</v>
      </c>
      <c r="AP246" s="528">
        <v>3068</v>
      </c>
      <c r="AQ246" s="528">
        <v>1000</v>
      </c>
      <c r="AR246" s="528">
        <v>0</v>
      </c>
      <c r="AS246" s="528">
        <v>0</v>
      </c>
      <c r="AT246" s="528">
        <v>0</v>
      </c>
      <c r="AU246" s="528">
        <v>0</v>
      </c>
      <c r="AV246" s="528">
        <v>1000</v>
      </c>
      <c r="AW246" s="528">
        <v>1000</v>
      </c>
      <c r="AX246" s="528">
        <v>1000</v>
      </c>
      <c r="AY246" s="528"/>
      <c r="AZ246" s="528"/>
      <c r="BA246" s="528"/>
      <c r="BB246" s="528"/>
      <c r="BC246" s="512">
        <v>1000</v>
      </c>
      <c r="BD246" s="512">
        <v>0</v>
      </c>
      <c r="BE246" s="528" t="s">
        <v>16</v>
      </c>
      <c r="BF246" s="528">
        <v>10402</v>
      </c>
      <c r="BG246" s="528">
        <v>10402</v>
      </c>
      <c r="BH246" s="528">
        <v>0</v>
      </c>
      <c r="BI246" s="528">
        <v>0</v>
      </c>
      <c r="BJ246" s="528">
        <v>6334</v>
      </c>
      <c r="BK246" s="528">
        <v>2504</v>
      </c>
      <c r="BL246" s="528">
        <v>3830</v>
      </c>
      <c r="BM246" s="528">
        <f t="shared" si="39"/>
        <v>3.45894736842105</v>
      </c>
      <c r="BN246" s="528">
        <v>20</v>
      </c>
      <c r="BO246" s="528">
        <v>1000</v>
      </c>
      <c r="BP246" s="528">
        <v>1000</v>
      </c>
      <c r="BQ246" s="528"/>
      <c r="BR246" s="528"/>
      <c r="BS246" s="528"/>
      <c r="BT246" s="458"/>
      <c r="BU246" s="458"/>
      <c r="BV246" s="748" t="s">
        <v>1807</v>
      </c>
      <c r="BW246" s="415" t="e">
        <f>VLOOKUP(P246,'[1]2021年自治区专项债券项目财政部、发改委审核通过明细表'!$F:$F,1,FALSE)</f>
        <v>#N/A</v>
      </c>
      <c r="BX246" s="415" t="e">
        <f>VLOOKUP(E246,'[1]2021年自治区专项债券项目财政部、发改委审核通过明细表'!$E:$E,1,FALSE)</f>
        <v>#N/A</v>
      </c>
    </row>
    <row r="247" s="438" customFormat="1" ht="33" customHeight="1" spans="1:76">
      <c r="A247" s="458">
        <v>4</v>
      </c>
      <c r="B247" s="458" t="s">
        <v>1785</v>
      </c>
      <c r="C247" s="456" t="s">
        <v>1786</v>
      </c>
      <c r="D247" s="456">
        <v>654201</v>
      </c>
      <c r="E247" s="456" t="s">
        <v>1808</v>
      </c>
      <c r="F247" s="456" t="s">
        <v>1809</v>
      </c>
      <c r="G247" s="456" t="s">
        <v>1802</v>
      </c>
      <c r="H247" s="467" t="s">
        <v>29</v>
      </c>
      <c r="I247" s="456" t="s">
        <v>209</v>
      </c>
      <c r="J247" s="456">
        <v>2019</v>
      </c>
      <c r="K247" s="456">
        <v>2</v>
      </c>
      <c r="L247" s="488">
        <v>44075</v>
      </c>
      <c r="M247" s="488">
        <v>44531</v>
      </c>
      <c r="N247" s="456" t="s">
        <v>1802</v>
      </c>
      <c r="O247" s="456" t="s">
        <v>1803</v>
      </c>
      <c r="P247" s="456" t="s">
        <v>1810</v>
      </c>
      <c r="Q247" s="456" t="s">
        <v>1811</v>
      </c>
      <c r="R247" s="512">
        <v>4555</v>
      </c>
      <c r="S247" s="456" t="s">
        <v>213</v>
      </c>
      <c r="T247" s="456" t="s">
        <v>213</v>
      </c>
      <c r="U247" s="456" t="s">
        <v>213</v>
      </c>
      <c r="V247" s="456" t="s">
        <v>213</v>
      </c>
      <c r="W247" s="456" t="s">
        <v>213</v>
      </c>
      <c r="X247" s="456" t="s">
        <v>213</v>
      </c>
      <c r="Y247" s="456" t="s">
        <v>213</v>
      </c>
      <c r="Z247" s="456" t="s">
        <v>213</v>
      </c>
      <c r="AA247" s="456" t="s">
        <v>213</v>
      </c>
      <c r="AB247" s="512"/>
      <c r="AC247" s="512"/>
      <c r="AD247" s="457" t="s">
        <v>213</v>
      </c>
      <c r="AE247" s="456" t="s">
        <v>213</v>
      </c>
      <c r="AF247" s="456" t="s">
        <v>1812</v>
      </c>
      <c r="AG247" s="456" t="s">
        <v>548</v>
      </c>
      <c r="AH247" s="456" t="s">
        <v>214</v>
      </c>
      <c r="AI247" s="456"/>
      <c r="AJ247" s="456" t="s">
        <v>260</v>
      </c>
      <c r="AK247" s="528">
        <v>4555</v>
      </c>
      <c r="AL247" s="528">
        <v>0</v>
      </c>
      <c r="AM247" s="528">
        <v>3000</v>
      </c>
      <c r="AN247" s="528">
        <v>0</v>
      </c>
      <c r="AO247" s="528">
        <v>0</v>
      </c>
      <c r="AP247" s="528">
        <v>1555</v>
      </c>
      <c r="AQ247" s="528">
        <v>2000</v>
      </c>
      <c r="AR247" s="528">
        <v>0</v>
      </c>
      <c r="AS247" s="528">
        <v>2000</v>
      </c>
      <c r="AT247" s="528">
        <v>0</v>
      </c>
      <c r="AU247" s="528">
        <v>0</v>
      </c>
      <c r="AV247" s="528">
        <v>0</v>
      </c>
      <c r="AW247" s="528">
        <v>1000</v>
      </c>
      <c r="AX247" s="528">
        <v>1000</v>
      </c>
      <c r="AY247" s="528"/>
      <c r="AZ247" s="528"/>
      <c r="BA247" s="528"/>
      <c r="BB247" s="528"/>
      <c r="BC247" s="512">
        <v>1000</v>
      </c>
      <c r="BD247" s="512">
        <v>0</v>
      </c>
      <c r="BE247" s="528" t="s">
        <v>16</v>
      </c>
      <c r="BF247" s="528">
        <v>11300</v>
      </c>
      <c r="BG247" s="528">
        <v>11300</v>
      </c>
      <c r="BH247" s="528">
        <v>0</v>
      </c>
      <c r="BI247" s="528">
        <v>0</v>
      </c>
      <c r="BJ247" s="528">
        <v>9443</v>
      </c>
      <c r="BK247" s="528">
        <v>6586</v>
      </c>
      <c r="BL247" s="528">
        <v>2857</v>
      </c>
      <c r="BM247" s="528">
        <f t="shared" si="39"/>
        <v>2.16487179487179</v>
      </c>
      <c r="BN247" s="528">
        <v>20</v>
      </c>
      <c r="BO247" s="528">
        <v>2000</v>
      </c>
      <c r="BP247" s="528">
        <v>2000</v>
      </c>
      <c r="BQ247" s="528"/>
      <c r="BR247" s="528"/>
      <c r="BS247" s="528"/>
      <c r="BT247" s="458"/>
      <c r="BU247" s="458"/>
      <c r="BW247" s="415" t="str">
        <f>VLOOKUP(P247,'[1]2021年自治区专项债券项目财政部、发改委审核通过明细表'!$F:$F,1,FALSE)</f>
        <v>P19654201-0048</v>
      </c>
      <c r="BX247" s="415" t="str">
        <f>VLOOKUP(E247,'[1]2021年自治区专项债券项目财政部、发改委审核通过明细表'!$E:$E,1,FALSE)</f>
        <v>塔城巴克图口岸污水处理厂配套中水储库建设项目</v>
      </c>
    </row>
    <row r="248" s="438" customFormat="1" ht="33" customHeight="1" spans="1:76">
      <c r="A248" s="458">
        <v>5</v>
      </c>
      <c r="B248" s="458" t="s">
        <v>1785</v>
      </c>
      <c r="C248" s="456" t="s">
        <v>1813</v>
      </c>
      <c r="D248" s="456">
        <v>654221</v>
      </c>
      <c r="E248" s="456" t="s">
        <v>1814</v>
      </c>
      <c r="F248" s="456" t="s">
        <v>1815</v>
      </c>
      <c r="G248" s="456" t="s">
        <v>1816</v>
      </c>
      <c r="H248" s="467" t="s">
        <v>49</v>
      </c>
      <c r="I248" s="456" t="s">
        <v>209</v>
      </c>
      <c r="J248" s="456">
        <v>2020</v>
      </c>
      <c r="K248" s="456">
        <v>2</v>
      </c>
      <c r="L248" s="488">
        <v>43976</v>
      </c>
      <c r="M248" s="488">
        <v>44469</v>
      </c>
      <c r="N248" s="456" t="s">
        <v>1816</v>
      </c>
      <c r="O248" s="456" t="s">
        <v>1817</v>
      </c>
      <c r="P248" s="456" t="s">
        <v>1818</v>
      </c>
      <c r="Q248" s="456" t="s">
        <v>1819</v>
      </c>
      <c r="R248" s="512">
        <v>6240</v>
      </c>
      <c r="S248" s="456" t="s">
        <v>213</v>
      </c>
      <c r="T248" s="456" t="s">
        <v>213</v>
      </c>
      <c r="U248" s="456" t="s">
        <v>213</v>
      </c>
      <c r="V248" s="456" t="s">
        <v>213</v>
      </c>
      <c r="W248" s="456" t="s">
        <v>213</v>
      </c>
      <c r="X248" s="456" t="s">
        <v>213</v>
      </c>
      <c r="Y248" s="456" t="s">
        <v>213</v>
      </c>
      <c r="Z248" s="456" t="s">
        <v>213</v>
      </c>
      <c r="AA248" s="456" t="s">
        <v>213</v>
      </c>
      <c r="AB248" s="512"/>
      <c r="AC248" s="512"/>
      <c r="AD248" s="457" t="s">
        <v>213</v>
      </c>
      <c r="AE248" s="456" t="s">
        <v>213</v>
      </c>
      <c r="AF248" s="456" t="s">
        <v>1820</v>
      </c>
      <c r="AG248" s="456" t="s">
        <v>548</v>
      </c>
      <c r="AH248" s="456" t="s">
        <v>214</v>
      </c>
      <c r="AI248" s="456"/>
      <c r="AJ248" s="456" t="s">
        <v>260</v>
      </c>
      <c r="AK248" s="528">
        <v>6240</v>
      </c>
      <c r="AL248" s="528">
        <v>240</v>
      </c>
      <c r="AM248" s="528">
        <v>6000</v>
      </c>
      <c r="AN248" s="528"/>
      <c r="AO248" s="528"/>
      <c r="AP248" s="528"/>
      <c r="AQ248" s="528">
        <v>3000</v>
      </c>
      <c r="AR248" s="528"/>
      <c r="AS248" s="528">
        <v>3000</v>
      </c>
      <c r="AT248" s="528"/>
      <c r="AU248" s="528"/>
      <c r="AV248" s="528"/>
      <c r="AW248" s="528">
        <v>3000</v>
      </c>
      <c r="AX248" s="528">
        <v>3000</v>
      </c>
      <c r="AY248" s="528"/>
      <c r="AZ248" s="528"/>
      <c r="BA248" s="528"/>
      <c r="BB248" s="528"/>
      <c r="BC248" s="512">
        <v>3000</v>
      </c>
      <c r="BD248" s="512"/>
      <c r="BE248" s="528" t="s">
        <v>10</v>
      </c>
      <c r="BF248" s="528">
        <v>190450.4</v>
      </c>
      <c r="BG248" s="528">
        <v>189875</v>
      </c>
      <c r="BH248" s="528"/>
      <c r="BI248" s="528">
        <v>575.4</v>
      </c>
      <c r="BJ248" s="528">
        <v>160045.35</v>
      </c>
      <c r="BK248" s="528">
        <v>6240</v>
      </c>
      <c r="BL248" s="528">
        <v>153805.35</v>
      </c>
      <c r="BM248" s="528">
        <f t="shared" si="39"/>
        <v>4.98572108843537</v>
      </c>
      <c r="BN248" s="528">
        <v>10</v>
      </c>
      <c r="BO248" s="528"/>
      <c r="BP248" s="528"/>
      <c r="BQ248" s="528"/>
      <c r="BR248" s="528"/>
      <c r="BS248" s="528"/>
      <c r="BT248" s="458"/>
      <c r="BU248" s="458"/>
      <c r="BW248" s="415" t="str">
        <f>VLOOKUP(P248,'[1]2021年自治区专项债券项目财政部、发改委审核通过明细表'!$F:$F,1,FALSE)</f>
        <v>P20654221-0002</v>
      </c>
      <c r="BX248" s="415" t="str">
        <f>VLOOKUP(E248,'[1]2021年自治区专项债券项目财政部、发改委审核通过明细表'!$E:$E,1,FALSE)</f>
        <v>额敏县城集中供热三期提标改造工程项目</v>
      </c>
    </row>
    <row r="249" s="438" customFormat="1" ht="33" customHeight="1" spans="1:76">
      <c r="A249" s="458">
        <v>6</v>
      </c>
      <c r="B249" s="458" t="s">
        <v>1785</v>
      </c>
      <c r="C249" s="456" t="s">
        <v>1813</v>
      </c>
      <c r="D249" s="456">
        <v>654221</v>
      </c>
      <c r="E249" s="456" t="s">
        <v>1821</v>
      </c>
      <c r="F249" s="456" t="s">
        <v>1822</v>
      </c>
      <c r="G249" s="456" t="s">
        <v>1816</v>
      </c>
      <c r="H249" s="467" t="s">
        <v>49</v>
      </c>
      <c r="I249" s="456" t="s">
        <v>209</v>
      </c>
      <c r="J249" s="456">
        <v>2020</v>
      </c>
      <c r="K249" s="456">
        <v>3</v>
      </c>
      <c r="L249" s="488">
        <v>44317</v>
      </c>
      <c r="M249" s="488">
        <v>45261</v>
      </c>
      <c r="N249" s="456" t="s">
        <v>1816</v>
      </c>
      <c r="O249" s="456" t="s">
        <v>1817</v>
      </c>
      <c r="P249" s="456" t="s">
        <v>1823</v>
      </c>
      <c r="Q249" s="456" t="s">
        <v>1824</v>
      </c>
      <c r="R249" s="512">
        <v>3350</v>
      </c>
      <c r="S249" s="456" t="s">
        <v>213</v>
      </c>
      <c r="T249" s="456" t="s">
        <v>213</v>
      </c>
      <c r="U249" s="456" t="s">
        <v>213</v>
      </c>
      <c r="V249" s="456" t="s">
        <v>213</v>
      </c>
      <c r="W249" s="456" t="s">
        <v>213</v>
      </c>
      <c r="X249" s="456" t="s">
        <v>213</v>
      </c>
      <c r="Y249" s="456" t="s">
        <v>213</v>
      </c>
      <c r="Z249" s="456" t="s">
        <v>213</v>
      </c>
      <c r="AA249" s="456" t="s">
        <v>213</v>
      </c>
      <c r="AB249" s="512"/>
      <c r="AC249" s="512"/>
      <c r="AD249" s="457" t="s">
        <v>213</v>
      </c>
      <c r="AE249" s="456" t="s">
        <v>213</v>
      </c>
      <c r="AF249" s="456" t="s">
        <v>1825</v>
      </c>
      <c r="AG249" s="456" t="s">
        <v>548</v>
      </c>
      <c r="AH249" s="456" t="s">
        <v>214</v>
      </c>
      <c r="AI249" s="456"/>
      <c r="AJ249" s="456" t="s">
        <v>260</v>
      </c>
      <c r="AK249" s="528">
        <v>3350</v>
      </c>
      <c r="AL249" s="528">
        <v>350</v>
      </c>
      <c r="AM249" s="528">
        <v>3000</v>
      </c>
      <c r="AN249" s="528"/>
      <c r="AO249" s="528"/>
      <c r="AP249" s="528"/>
      <c r="AQ249" s="528">
        <v>0</v>
      </c>
      <c r="AR249" s="528"/>
      <c r="AS249" s="528"/>
      <c r="AT249" s="528"/>
      <c r="AU249" s="528"/>
      <c r="AV249" s="528"/>
      <c r="AW249" s="528">
        <v>2000</v>
      </c>
      <c r="AX249" s="528">
        <v>2000</v>
      </c>
      <c r="AY249" s="528">
        <v>1000</v>
      </c>
      <c r="AZ249" s="528">
        <v>1000</v>
      </c>
      <c r="BA249" s="528"/>
      <c r="BB249" s="528"/>
      <c r="BC249" s="512">
        <v>2000</v>
      </c>
      <c r="BD249" s="512"/>
      <c r="BE249" s="528" t="s">
        <v>10</v>
      </c>
      <c r="BF249" s="528">
        <v>13717.76</v>
      </c>
      <c r="BG249" s="528">
        <v>13717.76</v>
      </c>
      <c r="BH249" s="528"/>
      <c r="BI249" s="528"/>
      <c r="BJ249" s="528">
        <v>7401.74</v>
      </c>
      <c r="BK249" s="528">
        <v>3350</v>
      </c>
      <c r="BL249" s="528">
        <v>4051.74</v>
      </c>
      <c r="BM249" s="528">
        <f t="shared" si="39"/>
        <v>3.33311034482759</v>
      </c>
      <c r="BN249" s="528">
        <v>10</v>
      </c>
      <c r="BO249" s="528"/>
      <c r="BP249" s="528"/>
      <c r="BQ249" s="528"/>
      <c r="BR249" s="528"/>
      <c r="BS249" s="528"/>
      <c r="BT249" s="458"/>
      <c r="BU249" s="458"/>
      <c r="BW249" s="415" t="str">
        <f>VLOOKUP(P249,'[1]2021年自治区专项债券项目财政部、发改委审核通过明细表'!$F:$F,1,FALSE)</f>
        <v>P20654221-0071</v>
      </c>
      <c r="BX249" s="415" t="str">
        <f>VLOOKUP(E249,'[1]2021年自治区专项债券项目财政部、发改委审核通过明细表'!$E:$E,1,FALSE)</f>
        <v>额敏县供热管网铺设工程项目</v>
      </c>
    </row>
    <row r="250" s="438" customFormat="1" ht="33" customHeight="1" spans="1:76">
      <c r="A250" s="458">
        <v>7</v>
      </c>
      <c r="B250" s="458" t="s">
        <v>1785</v>
      </c>
      <c r="C250" s="456" t="s">
        <v>1813</v>
      </c>
      <c r="D250" s="456">
        <v>654221</v>
      </c>
      <c r="E250" s="456" t="s">
        <v>1826</v>
      </c>
      <c r="F250" s="456" t="s">
        <v>1827</v>
      </c>
      <c r="G250" s="456" t="s">
        <v>1816</v>
      </c>
      <c r="H250" s="467" t="s">
        <v>29</v>
      </c>
      <c r="I250" s="456" t="s">
        <v>209</v>
      </c>
      <c r="J250" s="456">
        <v>2020</v>
      </c>
      <c r="K250" s="456">
        <v>2</v>
      </c>
      <c r="L250" s="488">
        <v>44357</v>
      </c>
      <c r="M250" s="488">
        <v>44560</v>
      </c>
      <c r="N250" s="456" t="s">
        <v>1828</v>
      </c>
      <c r="O250" s="456" t="s">
        <v>1817</v>
      </c>
      <c r="P250" s="456" t="s">
        <v>1829</v>
      </c>
      <c r="Q250" s="456" t="s">
        <v>1830</v>
      </c>
      <c r="R250" s="512">
        <v>3480</v>
      </c>
      <c r="S250" s="456" t="s">
        <v>213</v>
      </c>
      <c r="T250" s="456" t="s">
        <v>213</v>
      </c>
      <c r="U250" s="456" t="s">
        <v>213</v>
      </c>
      <c r="V250" s="456" t="s">
        <v>213</v>
      </c>
      <c r="W250" s="456" t="s">
        <v>213</v>
      </c>
      <c r="X250" s="456" t="s">
        <v>213</v>
      </c>
      <c r="Y250" s="456" t="s">
        <v>213</v>
      </c>
      <c r="Z250" s="456" t="s">
        <v>213</v>
      </c>
      <c r="AA250" s="456" t="s">
        <v>213</v>
      </c>
      <c r="AB250" s="512"/>
      <c r="AC250" s="512"/>
      <c r="AD250" s="457" t="s">
        <v>213</v>
      </c>
      <c r="AE250" s="456" t="s">
        <v>213</v>
      </c>
      <c r="AF250" s="456" t="s">
        <v>1831</v>
      </c>
      <c r="AG250" s="456" t="s">
        <v>548</v>
      </c>
      <c r="AH250" s="456" t="s">
        <v>214</v>
      </c>
      <c r="AI250" s="456"/>
      <c r="AJ250" s="456" t="s">
        <v>260</v>
      </c>
      <c r="AK250" s="528">
        <v>3480</v>
      </c>
      <c r="AL250" s="528">
        <v>480</v>
      </c>
      <c r="AM250" s="528">
        <v>3000</v>
      </c>
      <c r="AN250" s="528"/>
      <c r="AO250" s="528"/>
      <c r="AP250" s="528"/>
      <c r="AQ250" s="528">
        <v>0</v>
      </c>
      <c r="AR250" s="528"/>
      <c r="AS250" s="528"/>
      <c r="AT250" s="528"/>
      <c r="AU250" s="528"/>
      <c r="AV250" s="528"/>
      <c r="AW250" s="528">
        <v>2000</v>
      </c>
      <c r="AX250" s="528">
        <v>2000</v>
      </c>
      <c r="AY250" s="528">
        <v>1000</v>
      </c>
      <c r="AZ250" s="528">
        <v>1000</v>
      </c>
      <c r="BA250" s="528"/>
      <c r="BB250" s="528"/>
      <c r="BC250" s="512">
        <v>2000</v>
      </c>
      <c r="BD250" s="512"/>
      <c r="BE250" s="528" t="s">
        <v>16</v>
      </c>
      <c r="BF250" s="528">
        <v>16800</v>
      </c>
      <c r="BG250" s="528">
        <v>16800</v>
      </c>
      <c r="BH250" s="528"/>
      <c r="BI250" s="528"/>
      <c r="BJ250" s="528">
        <v>9131.03</v>
      </c>
      <c r="BK250" s="528">
        <v>3480</v>
      </c>
      <c r="BL250" s="528">
        <v>5651.03</v>
      </c>
      <c r="BM250" s="528">
        <f t="shared" si="39"/>
        <v>2.93393947368421</v>
      </c>
      <c r="BN250" s="528">
        <v>20</v>
      </c>
      <c r="BO250" s="528"/>
      <c r="BP250" s="528"/>
      <c r="BQ250" s="528"/>
      <c r="BR250" s="528"/>
      <c r="BS250" s="528"/>
      <c r="BT250" s="458"/>
      <c r="BU250" s="458"/>
      <c r="BW250" s="415" t="str">
        <f>VLOOKUP(P250,'[1]2021年自治区专项债券项目财政部、发改委审核通过明细表'!$F:$F,1,FALSE)</f>
        <v>P19654221-0018</v>
      </c>
      <c r="BX250" s="415" t="str">
        <f>VLOOKUP(E250,'[1]2021年自治区专项债券项目财政部、发改委审核通过明细表'!$E:$E,1,FALSE)</f>
        <v>额敏县污水厂污泥处置项目</v>
      </c>
    </row>
    <row r="251" s="438" customFormat="1" ht="33" customHeight="1" spans="1:76">
      <c r="A251" s="458">
        <v>8</v>
      </c>
      <c r="B251" s="458" t="s">
        <v>1785</v>
      </c>
      <c r="C251" s="456" t="s">
        <v>1813</v>
      </c>
      <c r="D251" s="456">
        <v>654221</v>
      </c>
      <c r="E251" s="724" t="s">
        <v>1832</v>
      </c>
      <c r="F251" s="456" t="s">
        <v>1833</v>
      </c>
      <c r="G251" s="456" t="s">
        <v>1816</v>
      </c>
      <c r="H251" s="467" t="s">
        <v>29</v>
      </c>
      <c r="I251" s="456" t="s">
        <v>209</v>
      </c>
      <c r="J251" s="456">
        <v>2020</v>
      </c>
      <c r="K251" s="456">
        <v>2</v>
      </c>
      <c r="L251" s="488">
        <v>44377</v>
      </c>
      <c r="M251" s="488">
        <v>44896</v>
      </c>
      <c r="N251" s="456" t="s">
        <v>1816</v>
      </c>
      <c r="O251" s="456" t="s">
        <v>1817</v>
      </c>
      <c r="P251" s="456" t="s">
        <v>1834</v>
      </c>
      <c r="Q251" s="456" t="s">
        <v>1835</v>
      </c>
      <c r="R251" s="512">
        <v>4920</v>
      </c>
      <c r="S251" s="456" t="s">
        <v>213</v>
      </c>
      <c r="T251" s="456" t="s">
        <v>213</v>
      </c>
      <c r="U251" s="456" t="s">
        <v>213</v>
      </c>
      <c r="V251" s="456" t="s">
        <v>213</v>
      </c>
      <c r="W251" s="456" t="s">
        <v>213</v>
      </c>
      <c r="X251" s="456" t="s">
        <v>213</v>
      </c>
      <c r="Y251" s="456" t="s">
        <v>213</v>
      </c>
      <c r="Z251" s="456" t="s">
        <v>213</v>
      </c>
      <c r="AA251" s="456" t="s">
        <v>213</v>
      </c>
      <c r="AB251" s="512"/>
      <c r="AC251" s="512"/>
      <c r="AD251" s="457" t="s">
        <v>213</v>
      </c>
      <c r="AE251" s="456" t="s">
        <v>213</v>
      </c>
      <c r="AF251" s="456" t="s">
        <v>1836</v>
      </c>
      <c r="AG251" s="456" t="s">
        <v>548</v>
      </c>
      <c r="AH251" s="456" t="s">
        <v>214</v>
      </c>
      <c r="AI251" s="456"/>
      <c r="AJ251" s="456" t="s">
        <v>260</v>
      </c>
      <c r="AK251" s="528">
        <v>4920</v>
      </c>
      <c r="AL251" s="528">
        <v>920</v>
      </c>
      <c r="AM251" s="528">
        <v>4000</v>
      </c>
      <c r="AN251" s="528"/>
      <c r="AO251" s="528"/>
      <c r="AP251" s="528"/>
      <c r="AQ251" s="528">
        <v>0</v>
      </c>
      <c r="AR251" s="528"/>
      <c r="AS251" s="528"/>
      <c r="AT251" s="528"/>
      <c r="AU251" s="528"/>
      <c r="AV251" s="528"/>
      <c r="AW251" s="528">
        <v>2000</v>
      </c>
      <c r="AX251" s="528">
        <v>2000</v>
      </c>
      <c r="AY251" s="528">
        <v>2000</v>
      </c>
      <c r="AZ251" s="528">
        <v>2000</v>
      </c>
      <c r="BA251" s="528"/>
      <c r="BB251" s="528"/>
      <c r="BC251" s="512">
        <v>2000</v>
      </c>
      <c r="BD251" s="512"/>
      <c r="BE251" s="528" t="s">
        <v>16</v>
      </c>
      <c r="BF251" s="528">
        <v>8145.5</v>
      </c>
      <c r="BG251" s="528">
        <v>7899.5</v>
      </c>
      <c r="BH251" s="528"/>
      <c r="BI251" s="528">
        <v>246</v>
      </c>
      <c r="BJ251" s="528">
        <v>6487.65</v>
      </c>
      <c r="BK251" s="528">
        <v>4920</v>
      </c>
      <c r="BL251" s="528">
        <v>1567.65</v>
      </c>
      <c r="BM251" s="528">
        <f t="shared" si="39"/>
        <v>1.73101315789474</v>
      </c>
      <c r="BN251" s="528">
        <v>20</v>
      </c>
      <c r="BO251" s="528"/>
      <c r="BP251" s="528"/>
      <c r="BQ251" s="528"/>
      <c r="BR251" s="528"/>
      <c r="BS251" s="528"/>
      <c r="BT251" s="458"/>
      <c r="BU251" s="458"/>
      <c r="BV251" s="748" t="s">
        <v>1837</v>
      </c>
      <c r="BW251" s="415" t="e">
        <f>VLOOKUP(P251,'[1]2021年自治区专项债券项目财政部、发改委审核通过明细表'!$F:$F,1,FALSE)</f>
        <v>#N/A</v>
      </c>
      <c r="BX251" s="415" t="e">
        <f>VLOOKUP(E251,'[1]2021年自治区专项债券项目财政部、发改委审核通过明细表'!$E:$E,1,FALSE)</f>
        <v>#N/A</v>
      </c>
    </row>
    <row r="252" s="438" customFormat="1" ht="33" customHeight="1" spans="1:76">
      <c r="A252" s="458">
        <v>9</v>
      </c>
      <c r="B252" s="458" t="s">
        <v>1785</v>
      </c>
      <c r="C252" s="456" t="s">
        <v>1813</v>
      </c>
      <c r="D252" s="456">
        <v>654221</v>
      </c>
      <c r="E252" s="456" t="s">
        <v>1838</v>
      </c>
      <c r="F252" s="456" t="s">
        <v>1839</v>
      </c>
      <c r="G252" s="456" t="s">
        <v>1840</v>
      </c>
      <c r="H252" s="467" t="s">
        <v>41</v>
      </c>
      <c r="I252" s="456" t="s">
        <v>209</v>
      </c>
      <c r="J252" s="456">
        <v>2020</v>
      </c>
      <c r="K252" s="456">
        <v>2</v>
      </c>
      <c r="L252" s="488">
        <v>44053</v>
      </c>
      <c r="M252" s="488">
        <v>44560</v>
      </c>
      <c r="N252" s="456" t="s">
        <v>1840</v>
      </c>
      <c r="O252" s="456" t="s">
        <v>1817</v>
      </c>
      <c r="P252" s="456" t="s">
        <v>1841</v>
      </c>
      <c r="Q252" s="456" t="s">
        <v>1842</v>
      </c>
      <c r="R252" s="512">
        <v>1250</v>
      </c>
      <c r="S252" s="456" t="s">
        <v>213</v>
      </c>
      <c r="T252" s="456" t="s">
        <v>213</v>
      </c>
      <c r="U252" s="456" t="s">
        <v>213</v>
      </c>
      <c r="V252" s="456" t="s">
        <v>213</v>
      </c>
      <c r="W252" s="456" t="s">
        <v>213</v>
      </c>
      <c r="X252" s="456" t="s">
        <v>213</v>
      </c>
      <c r="Y252" s="456" t="s">
        <v>213</v>
      </c>
      <c r="Z252" s="456" t="s">
        <v>213</v>
      </c>
      <c r="AA252" s="456" t="s">
        <v>213</v>
      </c>
      <c r="AB252" s="512"/>
      <c r="AC252" s="512"/>
      <c r="AD252" s="457" t="s">
        <v>213</v>
      </c>
      <c r="AE252" s="456" t="s">
        <v>213</v>
      </c>
      <c r="AF252" s="456" t="s">
        <v>1843</v>
      </c>
      <c r="AG252" s="456" t="s">
        <v>548</v>
      </c>
      <c r="AH252" s="456" t="s">
        <v>214</v>
      </c>
      <c r="AI252" s="456"/>
      <c r="AJ252" s="456" t="s">
        <v>260</v>
      </c>
      <c r="AK252" s="528">
        <v>1250</v>
      </c>
      <c r="AL252" s="528">
        <v>250</v>
      </c>
      <c r="AM252" s="528">
        <v>1000</v>
      </c>
      <c r="AN252" s="528"/>
      <c r="AO252" s="528"/>
      <c r="AP252" s="528"/>
      <c r="AQ252" s="528">
        <v>0</v>
      </c>
      <c r="AR252" s="528"/>
      <c r="AS252" s="528"/>
      <c r="AT252" s="528"/>
      <c r="AU252" s="528"/>
      <c r="AV252" s="528"/>
      <c r="AW252" s="528">
        <v>1000</v>
      </c>
      <c r="AX252" s="528">
        <v>1000</v>
      </c>
      <c r="AY252" s="528"/>
      <c r="AZ252" s="528"/>
      <c r="BA252" s="528"/>
      <c r="BB252" s="528"/>
      <c r="BC252" s="512">
        <v>1000</v>
      </c>
      <c r="BD252" s="512"/>
      <c r="BE252" s="528" t="s">
        <v>10</v>
      </c>
      <c r="BF252" s="528">
        <v>6314.88</v>
      </c>
      <c r="BG252" s="528">
        <v>6314.88</v>
      </c>
      <c r="BH252" s="528"/>
      <c r="BI252" s="528"/>
      <c r="BJ252" s="528">
        <v>1721.6</v>
      </c>
      <c r="BK252" s="528">
        <v>1250</v>
      </c>
      <c r="BL252" s="528">
        <v>471.6</v>
      </c>
      <c r="BM252" s="528">
        <f t="shared" si="39"/>
        <v>4.02984827586207</v>
      </c>
      <c r="BN252" s="528">
        <v>10</v>
      </c>
      <c r="BO252" s="528"/>
      <c r="BP252" s="528"/>
      <c r="BQ252" s="528"/>
      <c r="BR252" s="528"/>
      <c r="BS252" s="528"/>
      <c r="BT252" s="458"/>
      <c r="BU252" s="458"/>
      <c r="BW252" s="415" t="str">
        <f>VLOOKUP(P252,'[1]2021年自治区专项债券项目财政部、发改委审核通过明细表'!$F:$F,1,FALSE)</f>
        <v>P20654221-0018</v>
      </c>
      <c r="BX252" s="415" t="str">
        <f>VLOOKUP(E252,'[1]2021年自治区专项债券项目财政部、发改委审核通过明细表'!$E:$E,1,FALSE)</f>
        <v>塔城地区额敏县阿克阔麦游客服务中心建设项目</v>
      </c>
    </row>
    <row r="253" s="438" customFormat="1" ht="33" customHeight="1" spans="1:76">
      <c r="A253" s="458">
        <v>10</v>
      </c>
      <c r="B253" s="458" t="s">
        <v>1785</v>
      </c>
      <c r="C253" s="456" t="s">
        <v>1844</v>
      </c>
      <c r="D253" s="456">
        <v>654202</v>
      </c>
      <c r="E253" s="456" t="s">
        <v>1845</v>
      </c>
      <c r="F253" s="456" t="s">
        <v>1846</v>
      </c>
      <c r="G253" s="456" t="s">
        <v>1847</v>
      </c>
      <c r="H253" s="467" t="s">
        <v>61</v>
      </c>
      <c r="I253" s="456" t="s">
        <v>209</v>
      </c>
      <c r="J253" s="456">
        <v>2019</v>
      </c>
      <c r="K253" s="456">
        <v>1</v>
      </c>
      <c r="L253" s="488">
        <v>43647</v>
      </c>
      <c r="M253" s="488">
        <v>44560</v>
      </c>
      <c r="N253" s="456" t="s">
        <v>1848</v>
      </c>
      <c r="O253" s="456" t="s">
        <v>1848</v>
      </c>
      <c r="P253" s="456" t="s">
        <v>1849</v>
      </c>
      <c r="Q253" s="821" t="s">
        <v>1850</v>
      </c>
      <c r="R253" s="512">
        <v>15000</v>
      </c>
      <c r="S253" s="456" t="s">
        <v>213</v>
      </c>
      <c r="T253" s="456" t="s">
        <v>213</v>
      </c>
      <c r="U253" s="456" t="s">
        <v>213</v>
      </c>
      <c r="V253" s="456" t="s">
        <v>213</v>
      </c>
      <c r="W253" s="456" t="s">
        <v>213</v>
      </c>
      <c r="X253" s="456" t="s">
        <v>213</v>
      </c>
      <c r="Y253" s="456" t="s">
        <v>213</v>
      </c>
      <c r="Z253" s="456" t="s">
        <v>213</v>
      </c>
      <c r="AA253" s="456" t="s">
        <v>213</v>
      </c>
      <c r="AB253" s="512"/>
      <c r="AC253" s="512"/>
      <c r="AD253" s="457" t="s">
        <v>213</v>
      </c>
      <c r="AE253" s="456" t="s">
        <v>213</v>
      </c>
      <c r="AF253" s="456" t="s">
        <v>1851</v>
      </c>
      <c r="AG253" s="456" t="s">
        <v>548</v>
      </c>
      <c r="AH253" s="456" t="s">
        <v>214</v>
      </c>
      <c r="AI253" s="456"/>
      <c r="AJ253" s="456" t="s">
        <v>260</v>
      </c>
      <c r="AK253" s="528">
        <v>15000</v>
      </c>
      <c r="AL253" s="528">
        <v>9000</v>
      </c>
      <c r="AM253" s="528">
        <v>6000</v>
      </c>
      <c r="AN253" s="528"/>
      <c r="AO253" s="528"/>
      <c r="AP253" s="528"/>
      <c r="AQ253" s="528"/>
      <c r="AR253" s="528"/>
      <c r="AS253" s="528"/>
      <c r="AT253" s="528"/>
      <c r="AU253" s="528"/>
      <c r="AV253" s="528"/>
      <c r="AW253" s="528">
        <v>6000</v>
      </c>
      <c r="AX253" s="528">
        <v>6000</v>
      </c>
      <c r="AY253" s="528"/>
      <c r="AZ253" s="528"/>
      <c r="BA253" s="528"/>
      <c r="BB253" s="528"/>
      <c r="BC253" s="512">
        <v>6000</v>
      </c>
      <c r="BD253" s="512"/>
      <c r="BE253" s="528" t="s">
        <v>10</v>
      </c>
      <c r="BF253" s="528">
        <v>27728.76</v>
      </c>
      <c r="BG253" s="528">
        <v>27728.76</v>
      </c>
      <c r="BH253" s="528"/>
      <c r="BI253" s="528"/>
      <c r="BJ253" s="528">
        <v>8700</v>
      </c>
      <c r="BK253" s="528">
        <v>8700</v>
      </c>
      <c r="BL253" s="528"/>
      <c r="BM253" s="528">
        <f t="shared" si="39"/>
        <v>3.18721379310345</v>
      </c>
      <c r="BN253" s="528">
        <v>10</v>
      </c>
      <c r="BO253" s="528"/>
      <c r="BP253" s="528"/>
      <c r="BQ253" s="528"/>
      <c r="BR253" s="528"/>
      <c r="BS253" s="528"/>
      <c r="BT253" s="458"/>
      <c r="BU253" s="458"/>
      <c r="BW253" s="415" t="str">
        <f>VLOOKUP(P253,'[1]2021年自治区专项债券项目财政部、发改委审核通过明细表'!$F:$F,1,FALSE)</f>
        <v>P19654202-0002</v>
      </c>
      <c r="BX253" s="415" t="str">
        <f>VLOOKUP(E253,'[1]2021年自治区专项债券项目财政部、发改委审核通过明细表'!$E:$E,1,FALSE)</f>
        <v>乌苏市2019年棚户区改造项目</v>
      </c>
    </row>
    <row r="254" s="438" customFormat="1" ht="33" customHeight="1" spans="1:76">
      <c r="A254" s="458">
        <v>11</v>
      </c>
      <c r="B254" s="458" t="s">
        <v>1785</v>
      </c>
      <c r="C254" s="456" t="s">
        <v>1844</v>
      </c>
      <c r="D254" s="456">
        <v>654202</v>
      </c>
      <c r="E254" s="724" t="s">
        <v>1852</v>
      </c>
      <c r="F254" s="456" t="s">
        <v>1853</v>
      </c>
      <c r="G254" s="456" t="s">
        <v>1854</v>
      </c>
      <c r="H254" s="467" t="s">
        <v>45</v>
      </c>
      <c r="I254" s="456" t="s">
        <v>209</v>
      </c>
      <c r="J254" s="456">
        <v>2020</v>
      </c>
      <c r="K254" s="456">
        <v>3</v>
      </c>
      <c r="L254" s="488">
        <v>44075</v>
      </c>
      <c r="M254" s="488">
        <v>44835</v>
      </c>
      <c r="N254" s="456" t="s">
        <v>1854</v>
      </c>
      <c r="O254" s="456" t="s">
        <v>1854</v>
      </c>
      <c r="P254" s="456" t="s">
        <v>1855</v>
      </c>
      <c r="Q254" s="456" t="s">
        <v>1856</v>
      </c>
      <c r="R254" s="512">
        <v>19559</v>
      </c>
      <c r="S254" s="456" t="s">
        <v>213</v>
      </c>
      <c r="T254" s="456" t="s">
        <v>213</v>
      </c>
      <c r="U254" s="456" t="s">
        <v>213</v>
      </c>
      <c r="V254" s="456" t="s">
        <v>213</v>
      </c>
      <c r="W254" s="456" t="s">
        <v>213</v>
      </c>
      <c r="X254" s="456" t="s">
        <v>213</v>
      </c>
      <c r="Y254" s="456" t="s">
        <v>213</v>
      </c>
      <c r="Z254" s="456" t="s">
        <v>213</v>
      </c>
      <c r="AA254" s="456" t="s">
        <v>213</v>
      </c>
      <c r="AB254" s="512"/>
      <c r="AC254" s="512"/>
      <c r="AD254" s="457" t="s">
        <v>213</v>
      </c>
      <c r="AE254" s="456" t="s">
        <v>213</v>
      </c>
      <c r="AF254" s="456" t="s">
        <v>1857</v>
      </c>
      <c r="AG254" s="456" t="s">
        <v>548</v>
      </c>
      <c r="AH254" s="456" t="s">
        <v>214</v>
      </c>
      <c r="AI254" s="456"/>
      <c r="AJ254" s="456" t="s">
        <v>260</v>
      </c>
      <c r="AK254" s="528">
        <v>19559</v>
      </c>
      <c r="AL254" s="528">
        <v>1559</v>
      </c>
      <c r="AM254" s="528">
        <v>18000</v>
      </c>
      <c r="AN254" s="528"/>
      <c r="AO254" s="528"/>
      <c r="AP254" s="528"/>
      <c r="AQ254" s="528"/>
      <c r="AR254" s="528"/>
      <c r="AS254" s="528"/>
      <c r="AT254" s="528"/>
      <c r="AU254" s="528"/>
      <c r="AV254" s="528"/>
      <c r="AW254" s="528">
        <v>18000</v>
      </c>
      <c r="AX254" s="528">
        <v>3000</v>
      </c>
      <c r="AY254" s="528"/>
      <c r="AZ254" s="528"/>
      <c r="BA254" s="528"/>
      <c r="BB254" s="528"/>
      <c r="BC254" s="512">
        <v>3000</v>
      </c>
      <c r="BD254" s="512"/>
      <c r="BE254" s="528" t="s">
        <v>10</v>
      </c>
      <c r="BF254" s="528">
        <v>23489.7</v>
      </c>
      <c r="BG254" s="528">
        <v>23489.7</v>
      </c>
      <c r="BH254" s="528"/>
      <c r="BI254" s="528"/>
      <c r="BJ254" s="528">
        <v>4350</v>
      </c>
      <c r="BK254" s="528">
        <v>4350</v>
      </c>
      <c r="BL254" s="528"/>
      <c r="BM254" s="528">
        <f t="shared" si="39"/>
        <v>5.39993103448276</v>
      </c>
      <c r="BN254" s="528">
        <v>10</v>
      </c>
      <c r="BO254" s="528"/>
      <c r="BP254" s="528"/>
      <c r="BQ254" s="528"/>
      <c r="BR254" s="528"/>
      <c r="BS254" s="528"/>
      <c r="BT254" s="458"/>
      <c r="BU254" s="458"/>
      <c r="BV254" s="438" t="s">
        <v>1799</v>
      </c>
      <c r="BW254" s="415" t="e">
        <f>VLOOKUP(P254,'[1]2021年自治区专项债券项目财政部、发改委审核通过明细表'!$F:$F,1,FALSE)</f>
        <v>#N/A</v>
      </c>
      <c r="BX254" s="415" t="str">
        <f>VLOOKUP(E254,'[1]2021年自治区专项债券项目财政部、发改委审核通过明细表'!$E:$E,1,FALSE)</f>
        <v>乌苏市物流运输服务中心与大型停车场建设项目</v>
      </c>
    </row>
    <row r="255" s="438" customFormat="1" ht="33" customHeight="1" spans="1:76">
      <c r="A255" s="458">
        <v>12</v>
      </c>
      <c r="B255" s="458" t="s">
        <v>1785</v>
      </c>
      <c r="C255" s="456" t="s">
        <v>1858</v>
      </c>
      <c r="D255" s="456">
        <v>654223</v>
      </c>
      <c r="E255" s="456" t="s">
        <v>1859</v>
      </c>
      <c r="F255" s="456" t="s">
        <v>1860</v>
      </c>
      <c r="G255" s="456" t="s">
        <v>1861</v>
      </c>
      <c r="H255" s="467" t="s">
        <v>33</v>
      </c>
      <c r="I255" s="456" t="s">
        <v>241</v>
      </c>
      <c r="J255" s="456">
        <v>2020</v>
      </c>
      <c r="K255" s="456">
        <v>2</v>
      </c>
      <c r="L255" s="488">
        <v>44287</v>
      </c>
      <c r="M255" s="488">
        <v>44501</v>
      </c>
      <c r="N255" s="456" t="s">
        <v>1861</v>
      </c>
      <c r="O255" s="456" t="s">
        <v>1862</v>
      </c>
      <c r="P255" s="456" t="s">
        <v>1863</v>
      </c>
      <c r="Q255" s="456" t="s">
        <v>1864</v>
      </c>
      <c r="R255" s="512">
        <v>5100</v>
      </c>
      <c r="S255" s="456" t="s">
        <v>213</v>
      </c>
      <c r="T255" s="456" t="s">
        <v>213</v>
      </c>
      <c r="U255" s="456" t="s">
        <v>213</v>
      </c>
      <c r="V255" s="456" t="s">
        <v>214</v>
      </c>
      <c r="W255" s="456" t="s">
        <v>213</v>
      </c>
      <c r="X255" s="456" t="s">
        <v>213</v>
      </c>
      <c r="Y255" s="456" t="s">
        <v>213</v>
      </c>
      <c r="Z255" s="456" t="s">
        <v>213</v>
      </c>
      <c r="AA255" s="456" t="s">
        <v>213</v>
      </c>
      <c r="AB255" s="512"/>
      <c r="AC255" s="512"/>
      <c r="AD255" s="457" t="s">
        <v>213</v>
      </c>
      <c r="AE255" s="456" t="s">
        <v>213</v>
      </c>
      <c r="AF255" s="456" t="s">
        <v>1865</v>
      </c>
      <c r="AG255" s="456" t="s">
        <v>548</v>
      </c>
      <c r="AH255" s="456" t="s">
        <v>214</v>
      </c>
      <c r="AI255" s="456"/>
      <c r="AJ255" s="456" t="s">
        <v>260</v>
      </c>
      <c r="AK255" s="528">
        <v>5100</v>
      </c>
      <c r="AL255" s="528">
        <v>1100</v>
      </c>
      <c r="AM255" s="528">
        <v>4000</v>
      </c>
      <c r="AN255" s="528"/>
      <c r="AO255" s="528"/>
      <c r="AP255" s="528"/>
      <c r="AQ255" s="528"/>
      <c r="AR255" s="528"/>
      <c r="AS255" s="528"/>
      <c r="AT255" s="528"/>
      <c r="AU255" s="528"/>
      <c r="AV255" s="528"/>
      <c r="AW255" s="528">
        <v>4000</v>
      </c>
      <c r="AX255" s="528">
        <v>4000</v>
      </c>
      <c r="AY255" s="528"/>
      <c r="AZ255" s="528"/>
      <c r="BA255" s="528"/>
      <c r="BB255" s="528"/>
      <c r="BC255" s="512">
        <v>4000</v>
      </c>
      <c r="BD255" s="512"/>
      <c r="BE255" s="528" t="s">
        <v>10</v>
      </c>
      <c r="BF255" s="528">
        <v>18000</v>
      </c>
      <c r="BG255" s="528">
        <v>18000</v>
      </c>
      <c r="BH255" s="528"/>
      <c r="BI255" s="528"/>
      <c r="BJ255" s="528">
        <v>10755</v>
      </c>
      <c r="BK255" s="528">
        <v>5100</v>
      </c>
      <c r="BL255" s="528">
        <v>5655</v>
      </c>
      <c r="BM255" s="528">
        <f t="shared" si="39"/>
        <v>2.12844827586207</v>
      </c>
      <c r="BN255" s="528">
        <v>10</v>
      </c>
      <c r="BO255" s="528"/>
      <c r="BP255" s="528"/>
      <c r="BQ255" s="528"/>
      <c r="BR255" s="528"/>
      <c r="BS255" s="528"/>
      <c r="BT255" s="458"/>
      <c r="BU255" s="458"/>
      <c r="BW255" s="415" t="str">
        <f>VLOOKUP(P255,'[1]2021年自治区专项债券项目财政部、发改委审核通过明细表'!$F:$F,1,FALSE)</f>
        <v>P20654223-0010</v>
      </c>
      <c r="BX255" s="415" t="str">
        <f>VLOOKUP(E255,'[1]2021年自治区专项债券项目财政部、发改委审核通过明细表'!$E:$E,1,FALSE)</f>
        <v>塔城地区沙湾县妇幼保健计划生育服务中心诊疗能力提升建设项目</v>
      </c>
    </row>
    <row r="256" s="438" customFormat="1" ht="33" customHeight="1" spans="1:76">
      <c r="A256" s="458">
        <v>13</v>
      </c>
      <c r="B256" s="458" t="s">
        <v>1785</v>
      </c>
      <c r="C256" s="456" t="s">
        <v>1858</v>
      </c>
      <c r="D256" s="456">
        <v>654223</v>
      </c>
      <c r="E256" s="456" t="s">
        <v>1866</v>
      </c>
      <c r="F256" s="456" t="s">
        <v>1867</v>
      </c>
      <c r="G256" s="456" t="s">
        <v>1868</v>
      </c>
      <c r="H256" s="467" t="s">
        <v>41</v>
      </c>
      <c r="I256" s="456" t="s">
        <v>209</v>
      </c>
      <c r="J256" s="456">
        <v>2018</v>
      </c>
      <c r="K256" s="456">
        <v>2</v>
      </c>
      <c r="L256" s="488">
        <v>43556</v>
      </c>
      <c r="M256" s="488">
        <v>44470</v>
      </c>
      <c r="N256" s="456" t="s">
        <v>1868</v>
      </c>
      <c r="O256" s="456" t="s">
        <v>1869</v>
      </c>
      <c r="P256" s="456" t="s">
        <v>1870</v>
      </c>
      <c r="Q256" s="456" t="s">
        <v>1871</v>
      </c>
      <c r="R256" s="512">
        <v>3245</v>
      </c>
      <c r="S256" s="456" t="s">
        <v>213</v>
      </c>
      <c r="T256" s="456" t="s">
        <v>213</v>
      </c>
      <c r="U256" s="456" t="s">
        <v>213</v>
      </c>
      <c r="V256" s="456" t="s">
        <v>213</v>
      </c>
      <c r="W256" s="456" t="s">
        <v>213</v>
      </c>
      <c r="X256" s="456" t="s">
        <v>213</v>
      </c>
      <c r="Y256" s="456" t="s">
        <v>213</v>
      </c>
      <c r="Z256" s="456" t="s">
        <v>213</v>
      </c>
      <c r="AA256" s="456" t="s">
        <v>213</v>
      </c>
      <c r="AB256" s="512"/>
      <c r="AC256" s="512"/>
      <c r="AD256" s="457" t="s">
        <v>213</v>
      </c>
      <c r="AE256" s="456" t="s">
        <v>213</v>
      </c>
      <c r="AF256" s="456" t="s">
        <v>1872</v>
      </c>
      <c r="AG256" s="456" t="s">
        <v>548</v>
      </c>
      <c r="AH256" s="456" t="s">
        <v>214</v>
      </c>
      <c r="AI256" s="456"/>
      <c r="AJ256" s="456" t="s">
        <v>260</v>
      </c>
      <c r="AK256" s="528">
        <v>3245</v>
      </c>
      <c r="AL256" s="528">
        <v>245</v>
      </c>
      <c r="AM256" s="528">
        <v>3000</v>
      </c>
      <c r="AN256" s="528"/>
      <c r="AO256" s="528"/>
      <c r="AP256" s="528"/>
      <c r="AQ256" s="528">
        <v>1000</v>
      </c>
      <c r="AR256" s="528"/>
      <c r="AS256" s="528">
        <v>1000</v>
      </c>
      <c r="AT256" s="528"/>
      <c r="AU256" s="528"/>
      <c r="AV256" s="528"/>
      <c r="AW256" s="528">
        <v>2000</v>
      </c>
      <c r="AX256" s="528">
        <v>2000</v>
      </c>
      <c r="AY256" s="528"/>
      <c r="AZ256" s="528"/>
      <c r="BA256" s="528"/>
      <c r="BB256" s="528"/>
      <c r="BC256" s="512">
        <v>2000</v>
      </c>
      <c r="BD256" s="512"/>
      <c r="BE256" s="528" t="s">
        <v>16</v>
      </c>
      <c r="BF256" s="528">
        <v>32000</v>
      </c>
      <c r="BG256" s="528">
        <v>32000</v>
      </c>
      <c r="BH256" s="528"/>
      <c r="BI256" s="528"/>
      <c r="BJ256" s="528">
        <v>23157.23</v>
      </c>
      <c r="BK256" s="528">
        <v>3245</v>
      </c>
      <c r="BL256" s="528">
        <v>19912.23</v>
      </c>
      <c r="BM256" s="528">
        <f t="shared" si="39"/>
        <v>2.51828541666667</v>
      </c>
      <c r="BN256" s="528">
        <v>20</v>
      </c>
      <c r="BO256" s="528"/>
      <c r="BP256" s="528"/>
      <c r="BQ256" s="528"/>
      <c r="BR256" s="528"/>
      <c r="BS256" s="528"/>
      <c r="BT256" s="458"/>
      <c r="BU256" s="458"/>
      <c r="BW256" s="415" t="str">
        <f>VLOOKUP(P256,'[1]2021年自治区专项债券项目财政部、发改委审核通过明细表'!$F:$F,1,FALSE)</f>
        <v>P18654223-0015</v>
      </c>
      <c r="BX256" s="415" t="str">
        <f>VLOOKUP(E256,'[1]2021年自治区专项债券项目财政部、发改委审核通过明细表'!$E:$E,1,FALSE)</f>
        <v>沙湾县鹿角湾景区旅游基础设施升级改造项目</v>
      </c>
    </row>
    <row r="257" s="438" customFormat="1" ht="33" customHeight="1" spans="1:76">
      <c r="A257" s="458">
        <v>14</v>
      </c>
      <c r="B257" s="458" t="s">
        <v>1785</v>
      </c>
      <c r="C257" s="456" t="s">
        <v>1858</v>
      </c>
      <c r="D257" s="456">
        <v>654223</v>
      </c>
      <c r="E257" s="456" t="s">
        <v>1873</v>
      </c>
      <c r="F257" s="456" t="s">
        <v>1874</v>
      </c>
      <c r="G257" s="456" t="s">
        <v>1875</v>
      </c>
      <c r="H257" s="467" t="s">
        <v>33</v>
      </c>
      <c r="I257" s="456" t="s">
        <v>241</v>
      </c>
      <c r="J257" s="456">
        <v>2020</v>
      </c>
      <c r="K257" s="456">
        <v>1</v>
      </c>
      <c r="L257" s="488">
        <v>43922</v>
      </c>
      <c r="M257" s="488">
        <v>44409</v>
      </c>
      <c r="N257" s="456" t="s">
        <v>1875</v>
      </c>
      <c r="O257" s="456" t="s">
        <v>1862</v>
      </c>
      <c r="P257" s="456" t="s">
        <v>1876</v>
      </c>
      <c r="Q257" s="456" t="s">
        <v>1877</v>
      </c>
      <c r="R257" s="512">
        <v>5000</v>
      </c>
      <c r="S257" s="456" t="s">
        <v>213</v>
      </c>
      <c r="T257" s="456" t="s">
        <v>213</v>
      </c>
      <c r="U257" s="456" t="s">
        <v>213</v>
      </c>
      <c r="V257" s="456" t="s">
        <v>214</v>
      </c>
      <c r="W257" s="456" t="s">
        <v>213</v>
      </c>
      <c r="X257" s="456" t="s">
        <v>213</v>
      </c>
      <c r="Y257" s="456" t="s">
        <v>213</v>
      </c>
      <c r="Z257" s="456" t="s">
        <v>213</v>
      </c>
      <c r="AA257" s="456" t="s">
        <v>213</v>
      </c>
      <c r="AB257" s="512"/>
      <c r="AC257" s="512"/>
      <c r="AD257" s="457" t="s">
        <v>213</v>
      </c>
      <c r="AE257" s="456" t="s">
        <v>213</v>
      </c>
      <c r="AF257" s="456" t="s">
        <v>1878</v>
      </c>
      <c r="AG257" s="456" t="s">
        <v>548</v>
      </c>
      <c r="AH257" s="456" t="s">
        <v>214</v>
      </c>
      <c r="AI257" s="456"/>
      <c r="AJ257" s="456" t="s">
        <v>260</v>
      </c>
      <c r="AK257" s="528">
        <v>5000</v>
      </c>
      <c r="AL257" s="528">
        <v>1000</v>
      </c>
      <c r="AM257" s="528">
        <v>4000</v>
      </c>
      <c r="AN257" s="528"/>
      <c r="AO257" s="528"/>
      <c r="AP257" s="528"/>
      <c r="AQ257" s="528"/>
      <c r="AR257" s="528"/>
      <c r="AS257" s="528"/>
      <c r="AT257" s="528"/>
      <c r="AU257" s="528"/>
      <c r="AV257" s="528"/>
      <c r="AW257" s="528">
        <v>4000</v>
      </c>
      <c r="AX257" s="528">
        <v>4000</v>
      </c>
      <c r="AY257" s="528"/>
      <c r="AZ257" s="528"/>
      <c r="BA257" s="528"/>
      <c r="BB257" s="528"/>
      <c r="BC257" s="512">
        <v>4000</v>
      </c>
      <c r="BD257" s="512"/>
      <c r="BE257" s="528" t="s">
        <v>10</v>
      </c>
      <c r="BF257" s="528">
        <v>43775.4</v>
      </c>
      <c r="BG257" s="528">
        <v>43775.4</v>
      </c>
      <c r="BH257" s="528"/>
      <c r="BI257" s="528"/>
      <c r="BJ257" s="528">
        <v>40137.8</v>
      </c>
      <c r="BK257" s="528">
        <v>5000</v>
      </c>
      <c r="BL257" s="528">
        <v>30137.8</v>
      </c>
      <c r="BM257" s="528">
        <f t="shared" si="39"/>
        <v>2.35131034482759</v>
      </c>
      <c r="BN257" s="528">
        <v>10</v>
      </c>
      <c r="BO257" s="528"/>
      <c r="BP257" s="528"/>
      <c r="BQ257" s="528"/>
      <c r="BR257" s="528"/>
      <c r="BS257" s="528"/>
      <c r="BT257" s="458"/>
      <c r="BU257" s="458"/>
      <c r="BW257" s="415" t="str">
        <f>VLOOKUP(P257,'[1]2021年自治区专项债券项目财政部、发改委审核通过明细表'!$F:$F,1,FALSE)</f>
        <v>P20654223-0012</v>
      </c>
      <c r="BX257" s="415" t="str">
        <f>VLOOKUP(E257,'[1]2021年自治区专项债券项目财政部、发改委审核通过明细表'!$E:$E,1,FALSE)</f>
        <v>塔城地区沙湾县中医医院诊疗能力提升项目</v>
      </c>
    </row>
    <row r="258" s="438" customFormat="1" ht="33" customHeight="1" spans="1:76">
      <c r="A258" s="458">
        <v>15</v>
      </c>
      <c r="B258" s="458" t="s">
        <v>1785</v>
      </c>
      <c r="C258" s="456" t="s">
        <v>1858</v>
      </c>
      <c r="D258" s="456">
        <v>654223</v>
      </c>
      <c r="E258" s="456" t="s">
        <v>1879</v>
      </c>
      <c r="F258" s="456" t="s">
        <v>1880</v>
      </c>
      <c r="G258" s="456" t="s">
        <v>1881</v>
      </c>
      <c r="H258" s="467" t="s">
        <v>57</v>
      </c>
      <c r="I258" s="456" t="s">
        <v>209</v>
      </c>
      <c r="J258" s="456">
        <v>2020</v>
      </c>
      <c r="K258" s="456">
        <v>2</v>
      </c>
      <c r="L258" s="488">
        <v>44317</v>
      </c>
      <c r="M258" s="488">
        <v>44835</v>
      </c>
      <c r="N258" s="456" t="s">
        <v>1881</v>
      </c>
      <c r="O258" s="456" t="s">
        <v>1869</v>
      </c>
      <c r="P258" s="456" t="s">
        <v>1882</v>
      </c>
      <c r="Q258" s="456" t="s">
        <v>1883</v>
      </c>
      <c r="R258" s="512">
        <v>17463</v>
      </c>
      <c r="S258" s="456" t="s">
        <v>213</v>
      </c>
      <c r="T258" s="456" t="s">
        <v>213</v>
      </c>
      <c r="U258" s="456" t="s">
        <v>213</v>
      </c>
      <c r="V258" s="456" t="s">
        <v>213</v>
      </c>
      <c r="W258" s="456" t="s">
        <v>213</v>
      </c>
      <c r="X258" s="456" t="s">
        <v>213</v>
      </c>
      <c r="Y258" s="456" t="s">
        <v>213</v>
      </c>
      <c r="Z258" s="456" t="s">
        <v>213</v>
      </c>
      <c r="AA258" s="456" t="s">
        <v>213</v>
      </c>
      <c r="AB258" s="512"/>
      <c r="AC258" s="512"/>
      <c r="AD258" s="457" t="s">
        <v>213</v>
      </c>
      <c r="AE258" s="456" t="s">
        <v>213</v>
      </c>
      <c r="AF258" s="456" t="s">
        <v>1884</v>
      </c>
      <c r="AG258" s="456" t="s">
        <v>548</v>
      </c>
      <c r="AH258" s="456" t="s">
        <v>214</v>
      </c>
      <c r="AI258" s="456"/>
      <c r="AJ258" s="456" t="s">
        <v>260</v>
      </c>
      <c r="AK258" s="528">
        <v>17463</v>
      </c>
      <c r="AL258" s="528">
        <v>7823</v>
      </c>
      <c r="AM258" s="528">
        <v>9640</v>
      </c>
      <c r="AN258" s="528"/>
      <c r="AO258" s="528"/>
      <c r="AP258" s="528"/>
      <c r="AQ258" s="528">
        <v>7640</v>
      </c>
      <c r="AR258" s="528"/>
      <c r="AS258" s="528">
        <v>7640</v>
      </c>
      <c r="AT258" s="528"/>
      <c r="AU258" s="528"/>
      <c r="AV258" s="528"/>
      <c r="AW258" s="528">
        <v>2000</v>
      </c>
      <c r="AX258" s="528">
        <v>2000</v>
      </c>
      <c r="AY258" s="528"/>
      <c r="AZ258" s="528"/>
      <c r="BA258" s="528"/>
      <c r="BB258" s="528"/>
      <c r="BC258" s="512">
        <v>2000</v>
      </c>
      <c r="BD258" s="512"/>
      <c r="BE258" s="528" t="s">
        <v>10</v>
      </c>
      <c r="BF258" s="528">
        <v>25186.08</v>
      </c>
      <c r="BG258" s="528">
        <v>25186.08</v>
      </c>
      <c r="BH258" s="528"/>
      <c r="BI258" s="528"/>
      <c r="BJ258" s="528">
        <v>19902.66</v>
      </c>
      <c r="BK258" s="528">
        <v>17463</v>
      </c>
      <c r="BL258" s="528">
        <v>2439.66</v>
      </c>
      <c r="BM258" s="528">
        <f t="shared" si="39"/>
        <v>2.15810436432638</v>
      </c>
      <c r="BN258" s="528">
        <v>10</v>
      </c>
      <c r="BO258" s="528"/>
      <c r="BP258" s="528"/>
      <c r="BQ258" s="528"/>
      <c r="BR258" s="528"/>
      <c r="BS258" s="528"/>
      <c r="BT258" s="458"/>
      <c r="BU258" s="458"/>
      <c r="BW258" s="415" t="str">
        <f>VLOOKUP(P258,'[1]2021年自治区专项债券项目财政部、发改委审核通过明细表'!$F:$F,1,FALSE)</f>
        <v>P20654223-0022</v>
      </c>
      <c r="BX258" s="415" t="str">
        <f>VLOOKUP(E258,'[1]2021年自治区专项债券项目财政部、发改委审核通过明细表'!$E:$E,1,FALSE)</f>
        <v>沙湾县老旧小区改造工程</v>
      </c>
    </row>
    <row r="259" s="438" customFormat="1" ht="33" customHeight="1" spans="1:76">
      <c r="A259" s="458">
        <v>16</v>
      </c>
      <c r="B259" s="458" t="s">
        <v>1785</v>
      </c>
      <c r="C259" s="456" t="s">
        <v>1858</v>
      </c>
      <c r="D259" s="456">
        <v>654223</v>
      </c>
      <c r="E259" s="456" t="s">
        <v>1885</v>
      </c>
      <c r="F259" s="456" t="s">
        <v>1886</v>
      </c>
      <c r="G259" s="456" t="s">
        <v>1887</v>
      </c>
      <c r="H259" s="467" t="s">
        <v>33</v>
      </c>
      <c r="I259" s="456" t="s">
        <v>241</v>
      </c>
      <c r="J259" s="456">
        <v>2020</v>
      </c>
      <c r="K259" s="456">
        <v>2</v>
      </c>
      <c r="L259" s="488">
        <v>44287</v>
      </c>
      <c r="M259" s="488">
        <v>44470</v>
      </c>
      <c r="N259" s="456" t="s">
        <v>1887</v>
      </c>
      <c r="O259" s="456" t="s">
        <v>1862</v>
      </c>
      <c r="P259" s="456" t="s">
        <v>1888</v>
      </c>
      <c r="Q259" s="456" t="s">
        <v>1889</v>
      </c>
      <c r="R259" s="512">
        <v>1300</v>
      </c>
      <c r="S259" s="456" t="s">
        <v>213</v>
      </c>
      <c r="T259" s="456" t="s">
        <v>213</v>
      </c>
      <c r="U259" s="456" t="s">
        <v>213</v>
      </c>
      <c r="V259" s="456" t="s">
        <v>214</v>
      </c>
      <c r="W259" s="456" t="s">
        <v>213</v>
      </c>
      <c r="X259" s="456" t="s">
        <v>213</v>
      </c>
      <c r="Y259" s="456" t="s">
        <v>213</v>
      </c>
      <c r="Z259" s="456" t="s">
        <v>213</v>
      </c>
      <c r="AA259" s="456" t="s">
        <v>213</v>
      </c>
      <c r="AB259" s="512"/>
      <c r="AC259" s="512"/>
      <c r="AD259" s="457" t="s">
        <v>213</v>
      </c>
      <c r="AE259" s="456" t="s">
        <v>213</v>
      </c>
      <c r="AF259" s="456" t="s">
        <v>1890</v>
      </c>
      <c r="AG259" s="456" t="s">
        <v>548</v>
      </c>
      <c r="AH259" s="456" t="s">
        <v>214</v>
      </c>
      <c r="AI259" s="456"/>
      <c r="AJ259" s="456" t="s">
        <v>260</v>
      </c>
      <c r="AK259" s="528">
        <v>1300</v>
      </c>
      <c r="AL259" s="528">
        <v>300</v>
      </c>
      <c r="AM259" s="528">
        <v>1000</v>
      </c>
      <c r="AN259" s="528"/>
      <c r="AO259" s="528"/>
      <c r="AP259" s="528"/>
      <c r="AQ259" s="528"/>
      <c r="AR259" s="528"/>
      <c r="AS259" s="528"/>
      <c r="AT259" s="528"/>
      <c r="AU259" s="528"/>
      <c r="AV259" s="528"/>
      <c r="AW259" s="528">
        <v>1000</v>
      </c>
      <c r="AX259" s="528">
        <v>1000</v>
      </c>
      <c r="AY259" s="528"/>
      <c r="AZ259" s="528"/>
      <c r="BA259" s="528"/>
      <c r="BB259" s="528"/>
      <c r="BC259" s="512">
        <v>1000</v>
      </c>
      <c r="BD259" s="512"/>
      <c r="BE259" s="528" t="s">
        <v>10</v>
      </c>
      <c r="BF259" s="528">
        <v>50253.1</v>
      </c>
      <c r="BG259" s="528">
        <v>50253.1</v>
      </c>
      <c r="BH259" s="528"/>
      <c r="BI259" s="528"/>
      <c r="BJ259" s="528">
        <v>40065.3</v>
      </c>
      <c r="BK259" s="528">
        <v>1300</v>
      </c>
      <c r="BL259" s="528">
        <v>38765.3</v>
      </c>
      <c r="BM259" s="528">
        <f t="shared" si="39"/>
        <v>7.92262068965517</v>
      </c>
      <c r="BN259" s="528">
        <v>10</v>
      </c>
      <c r="BO259" s="528"/>
      <c r="BP259" s="528"/>
      <c r="BQ259" s="528"/>
      <c r="BR259" s="528"/>
      <c r="BS259" s="528"/>
      <c r="BT259" s="458"/>
      <c r="BU259" s="458"/>
      <c r="BW259" s="415" t="str">
        <f>VLOOKUP(P259,'[1]2021年自治区专项债券项目财政部、发改委审核通过明细表'!$F:$F,1,FALSE)</f>
        <v>P20654223-0018</v>
      </c>
      <c r="BX259" s="415" t="str">
        <f>VLOOKUP(E259,'[1]2021年自治区专项债券项目财政部、发改委审核通过明细表'!$E:$E,1,FALSE)</f>
        <v>沙湾县县域医共体信息化建设项目</v>
      </c>
    </row>
    <row r="260" s="438" customFormat="1" ht="33" customHeight="1" spans="1:76">
      <c r="A260" s="458">
        <v>17</v>
      </c>
      <c r="B260" s="458" t="s">
        <v>1785</v>
      </c>
      <c r="C260" s="456" t="s">
        <v>1891</v>
      </c>
      <c r="D260" s="456">
        <v>654224</v>
      </c>
      <c r="E260" s="456" t="s">
        <v>1892</v>
      </c>
      <c r="F260" s="456" t="s">
        <v>1893</v>
      </c>
      <c r="G260" s="456" t="s">
        <v>1894</v>
      </c>
      <c r="H260" s="467" t="s">
        <v>15</v>
      </c>
      <c r="I260" s="456" t="s">
        <v>241</v>
      </c>
      <c r="J260" s="456">
        <v>2020</v>
      </c>
      <c r="K260" s="456">
        <v>1</v>
      </c>
      <c r="L260" s="488">
        <v>44348</v>
      </c>
      <c r="M260" s="488">
        <v>44593</v>
      </c>
      <c r="N260" s="456" t="s">
        <v>1894</v>
      </c>
      <c r="O260" s="456" t="s">
        <v>1894</v>
      </c>
      <c r="P260" s="456" t="s">
        <v>1895</v>
      </c>
      <c r="Q260" s="456" t="s">
        <v>1896</v>
      </c>
      <c r="R260" s="512">
        <v>5300</v>
      </c>
      <c r="S260" s="456" t="s">
        <v>213</v>
      </c>
      <c r="T260" s="456" t="s">
        <v>213</v>
      </c>
      <c r="U260" s="456" t="s">
        <v>213</v>
      </c>
      <c r="V260" s="456" t="s">
        <v>214</v>
      </c>
      <c r="W260" s="456" t="s">
        <v>214</v>
      </c>
      <c r="X260" s="456" t="s">
        <v>214</v>
      </c>
      <c r="Y260" s="456" t="s">
        <v>214</v>
      </c>
      <c r="Z260" s="456" t="s">
        <v>214</v>
      </c>
      <c r="AA260" s="456" t="s">
        <v>214</v>
      </c>
      <c r="AB260" s="512">
        <v>1000</v>
      </c>
      <c r="AC260" s="512"/>
      <c r="AD260" s="457" t="s">
        <v>213</v>
      </c>
      <c r="AE260" s="456" t="s">
        <v>213</v>
      </c>
      <c r="AF260" s="456" t="s">
        <v>1897</v>
      </c>
      <c r="AG260" s="456" t="s">
        <v>548</v>
      </c>
      <c r="AH260" s="456" t="s">
        <v>214</v>
      </c>
      <c r="AI260" s="456"/>
      <c r="AJ260" s="456"/>
      <c r="AK260" s="528">
        <v>5300</v>
      </c>
      <c r="AL260" s="528">
        <v>4300</v>
      </c>
      <c r="AM260" s="528">
        <v>1000</v>
      </c>
      <c r="AN260" s="528"/>
      <c r="AO260" s="528"/>
      <c r="AP260" s="528"/>
      <c r="AQ260" s="528"/>
      <c r="AR260" s="528"/>
      <c r="AS260" s="528"/>
      <c r="AT260" s="528"/>
      <c r="AU260" s="528"/>
      <c r="AV260" s="528"/>
      <c r="AW260" s="528">
        <v>1000</v>
      </c>
      <c r="AX260" s="528">
        <v>1000</v>
      </c>
      <c r="AY260" s="528"/>
      <c r="AZ260" s="528"/>
      <c r="BA260" s="528"/>
      <c r="BB260" s="528"/>
      <c r="BC260" s="512">
        <v>1000</v>
      </c>
      <c r="BD260" s="512">
        <v>1000</v>
      </c>
      <c r="BE260" s="528" t="s">
        <v>7</v>
      </c>
      <c r="BF260" s="528">
        <v>7159.61</v>
      </c>
      <c r="BG260" s="528">
        <v>7159.61</v>
      </c>
      <c r="BH260" s="528"/>
      <c r="BI260" s="528"/>
      <c r="BJ260" s="528">
        <v>9842.58</v>
      </c>
      <c r="BK260" s="528">
        <v>5300</v>
      </c>
      <c r="BL260" s="528">
        <v>4542.58</v>
      </c>
      <c r="BM260" s="528">
        <f t="shared" si="39"/>
        <v>1.99013688212928</v>
      </c>
      <c r="BN260" s="528">
        <v>7</v>
      </c>
      <c r="BO260" s="528"/>
      <c r="BP260" s="528"/>
      <c r="BQ260" s="528"/>
      <c r="BR260" s="528"/>
      <c r="BS260" s="528"/>
      <c r="BT260" s="458"/>
      <c r="BU260" s="458"/>
      <c r="BW260" s="415" t="str">
        <f>VLOOKUP(P260,'[1]2021年自治区专项债券项目财政部、发改委审核通过明细表'!$F:$F,1,FALSE)</f>
        <v>P20654224-0038</v>
      </c>
      <c r="BX260" s="415" t="str">
        <f>VLOOKUP(E260,'[1]2021年自治区专项债券项目财政部、发改委审核通过明细表'!$E:$E,1,FALSE)</f>
        <v>托里县城西公共停车场建设项目</v>
      </c>
    </row>
    <row r="261" s="438" customFormat="1" ht="33" customHeight="1" spans="1:76">
      <c r="A261" s="458">
        <v>18</v>
      </c>
      <c r="B261" s="458" t="s">
        <v>1785</v>
      </c>
      <c r="C261" s="456" t="s">
        <v>1891</v>
      </c>
      <c r="D261" s="456">
        <v>654224</v>
      </c>
      <c r="E261" s="456" t="s">
        <v>1898</v>
      </c>
      <c r="F261" s="456" t="s">
        <v>1899</v>
      </c>
      <c r="G261" s="456" t="s">
        <v>1894</v>
      </c>
      <c r="H261" s="467" t="s">
        <v>47</v>
      </c>
      <c r="I261" s="456" t="s">
        <v>241</v>
      </c>
      <c r="J261" s="456">
        <v>2020</v>
      </c>
      <c r="K261" s="456">
        <v>1</v>
      </c>
      <c r="L261" s="488">
        <v>44348</v>
      </c>
      <c r="M261" s="488">
        <v>44561</v>
      </c>
      <c r="N261" s="456" t="s">
        <v>1900</v>
      </c>
      <c r="O261" s="456" t="s">
        <v>1894</v>
      </c>
      <c r="P261" s="456" t="s">
        <v>1901</v>
      </c>
      <c r="Q261" s="456" t="s">
        <v>1902</v>
      </c>
      <c r="R261" s="512">
        <v>4500</v>
      </c>
      <c r="S261" s="456" t="s">
        <v>213</v>
      </c>
      <c r="T261" s="456" t="s">
        <v>213</v>
      </c>
      <c r="U261" s="456" t="s">
        <v>213</v>
      </c>
      <c r="V261" s="456" t="s">
        <v>214</v>
      </c>
      <c r="W261" s="456" t="s">
        <v>214</v>
      </c>
      <c r="X261" s="456" t="s">
        <v>214</v>
      </c>
      <c r="Y261" s="456" t="s">
        <v>214</v>
      </c>
      <c r="Z261" s="456" t="s">
        <v>214</v>
      </c>
      <c r="AA261" s="456" t="s">
        <v>214</v>
      </c>
      <c r="AB261" s="512"/>
      <c r="AC261" s="512"/>
      <c r="AD261" s="457" t="s">
        <v>213</v>
      </c>
      <c r="AE261" s="456" t="s">
        <v>213</v>
      </c>
      <c r="AF261" s="456" t="s">
        <v>1903</v>
      </c>
      <c r="AG261" s="456" t="s">
        <v>548</v>
      </c>
      <c r="AH261" s="456" t="s">
        <v>214</v>
      </c>
      <c r="AI261" s="456"/>
      <c r="AJ261" s="456"/>
      <c r="AK261" s="528">
        <v>4500</v>
      </c>
      <c r="AL261" s="528">
        <v>500</v>
      </c>
      <c r="AM261" s="528">
        <v>4000</v>
      </c>
      <c r="AN261" s="528"/>
      <c r="AO261" s="528"/>
      <c r="AP261" s="528"/>
      <c r="AQ261" s="528"/>
      <c r="AR261" s="528"/>
      <c r="AS261" s="528"/>
      <c r="AT261" s="528"/>
      <c r="AU261" s="528"/>
      <c r="AV261" s="528"/>
      <c r="AW261" s="528">
        <v>2000</v>
      </c>
      <c r="AX261" s="528">
        <v>2000</v>
      </c>
      <c r="AY261" s="528">
        <v>2000</v>
      </c>
      <c r="AZ261" s="528">
        <v>2000</v>
      </c>
      <c r="BA261" s="528"/>
      <c r="BB261" s="528"/>
      <c r="BC261" s="512">
        <v>2000</v>
      </c>
      <c r="BD261" s="512"/>
      <c r="BE261" s="528" t="s">
        <v>10</v>
      </c>
      <c r="BF261" s="528">
        <v>8976</v>
      </c>
      <c r="BG261" s="528">
        <v>8976</v>
      </c>
      <c r="BH261" s="528"/>
      <c r="BI261" s="528"/>
      <c r="BJ261" s="528">
        <v>6539.92</v>
      </c>
      <c r="BK261" s="528">
        <v>4500</v>
      </c>
      <c r="BL261" s="528">
        <v>2039.92</v>
      </c>
      <c r="BM261" s="528">
        <f t="shared" si="39"/>
        <v>2.39175172413793</v>
      </c>
      <c r="BN261" s="528">
        <v>10</v>
      </c>
      <c r="BO261" s="528"/>
      <c r="BP261" s="528"/>
      <c r="BQ261" s="528"/>
      <c r="BR261" s="528"/>
      <c r="BS261" s="528"/>
      <c r="BT261" s="458"/>
      <c r="BU261" s="458"/>
      <c r="BW261" s="415" t="str">
        <f>VLOOKUP(P261,'[1]2021年自治区专项债券项目财政部、发改委审核通过明细表'!$F:$F,1,FALSE)</f>
        <v>P20654224-0032</v>
      </c>
      <c r="BX261" s="415" t="str">
        <f>VLOOKUP(E261,'[1]2021年自治区专项债券项目财政部、发改委审核通过明细表'!$E:$E,1,FALSE)</f>
        <v>托里县供水管网提升建设项目</v>
      </c>
    </row>
    <row r="262" s="438" customFormat="1" ht="33" customHeight="1" spans="1:76">
      <c r="A262" s="458">
        <v>19</v>
      </c>
      <c r="B262" s="458" t="s">
        <v>1785</v>
      </c>
      <c r="C262" s="456" t="s">
        <v>1891</v>
      </c>
      <c r="D262" s="456"/>
      <c r="E262" s="456" t="s">
        <v>1904</v>
      </c>
      <c r="F262" s="456" t="s">
        <v>1905</v>
      </c>
      <c r="G262" s="456" t="s">
        <v>1906</v>
      </c>
      <c r="H262" s="467" t="s">
        <v>25</v>
      </c>
      <c r="I262" s="456" t="s">
        <v>209</v>
      </c>
      <c r="J262" s="456">
        <v>2019</v>
      </c>
      <c r="K262" s="456">
        <v>2</v>
      </c>
      <c r="L262" s="488" t="s">
        <v>1907</v>
      </c>
      <c r="M262" s="488">
        <v>44470</v>
      </c>
      <c r="N262" s="456" t="s">
        <v>1906</v>
      </c>
      <c r="O262" s="456" t="s">
        <v>1908</v>
      </c>
      <c r="P262" s="456" t="s">
        <v>1909</v>
      </c>
      <c r="Q262" s="821" t="s">
        <v>1910</v>
      </c>
      <c r="R262" s="512">
        <v>33800</v>
      </c>
      <c r="S262" s="456" t="s">
        <v>213</v>
      </c>
      <c r="T262" s="456" t="s">
        <v>213</v>
      </c>
      <c r="U262" s="456" t="s">
        <v>213</v>
      </c>
      <c r="V262" s="456" t="s">
        <v>213</v>
      </c>
      <c r="W262" s="456" t="s">
        <v>213</v>
      </c>
      <c r="X262" s="456" t="s">
        <v>213</v>
      </c>
      <c r="Y262" s="456" t="s">
        <v>213</v>
      </c>
      <c r="Z262" s="456" t="s">
        <v>213</v>
      </c>
      <c r="AA262" s="456" t="s">
        <v>213</v>
      </c>
      <c r="AB262" s="512"/>
      <c r="AC262" s="512"/>
      <c r="AD262" s="457" t="s">
        <v>213</v>
      </c>
      <c r="AE262" s="456" t="s">
        <v>213</v>
      </c>
      <c r="AF262" s="456" t="s">
        <v>1911</v>
      </c>
      <c r="AG262" s="456" t="s">
        <v>548</v>
      </c>
      <c r="AH262" s="456" t="s">
        <v>214</v>
      </c>
      <c r="AI262" s="456"/>
      <c r="AJ262" s="456" t="s">
        <v>260</v>
      </c>
      <c r="AK262" s="528">
        <v>33800</v>
      </c>
      <c r="AL262" s="528">
        <v>18800</v>
      </c>
      <c r="AM262" s="528">
        <v>15000</v>
      </c>
      <c r="AN262" s="528"/>
      <c r="AO262" s="528"/>
      <c r="AP262" s="528"/>
      <c r="AQ262" s="528"/>
      <c r="AR262" s="528"/>
      <c r="AS262" s="528"/>
      <c r="AT262" s="528"/>
      <c r="AU262" s="528"/>
      <c r="AV262" s="528"/>
      <c r="AW262" s="528">
        <v>7000</v>
      </c>
      <c r="AX262" s="528">
        <v>7000</v>
      </c>
      <c r="AY262" s="528"/>
      <c r="AZ262" s="528"/>
      <c r="BA262" s="528"/>
      <c r="BB262" s="528"/>
      <c r="BC262" s="512">
        <v>7000</v>
      </c>
      <c r="BD262" s="512">
        <v>0</v>
      </c>
      <c r="BE262" s="528" t="s">
        <v>10</v>
      </c>
      <c r="BF262" s="528">
        <v>41055.21</v>
      </c>
      <c r="BG262" s="528">
        <v>41055.21</v>
      </c>
      <c r="BH262" s="528"/>
      <c r="BI262" s="528"/>
      <c r="BJ262" s="528">
        <v>50430.47</v>
      </c>
      <c r="BK262" s="528">
        <v>33800</v>
      </c>
      <c r="BL262" s="528">
        <v>16630.47</v>
      </c>
      <c r="BM262" s="528">
        <f t="shared" si="39"/>
        <v>2.40637832512315</v>
      </c>
      <c r="BN262" s="528">
        <v>10</v>
      </c>
      <c r="BO262" s="528"/>
      <c r="BP262" s="528"/>
      <c r="BQ262" s="528"/>
      <c r="BR262" s="528"/>
      <c r="BS262" s="528"/>
      <c r="BT262" s="458"/>
      <c r="BU262" s="458"/>
      <c r="BW262" s="415" t="str">
        <f>VLOOKUP(P262,'[1]2021年自治区专项债券项目财政部、发改委审核通过明细表'!$F:$F,1,FALSE)</f>
        <v>P19654224-0028</v>
      </c>
      <c r="BX262" s="415" t="str">
        <f>VLOOKUP(E262,'[1]2021年自治区专项债券项目财政部、发改委审核通过明细表'!$E:$E,1,FALSE)</f>
        <v>托里县那仁苏供水工程项目</v>
      </c>
    </row>
    <row r="263" s="438" customFormat="1" ht="33" customHeight="1" spans="1:76">
      <c r="A263" s="458">
        <v>20</v>
      </c>
      <c r="B263" s="458" t="s">
        <v>1785</v>
      </c>
      <c r="C263" s="456" t="s">
        <v>1912</v>
      </c>
      <c r="D263" s="456">
        <v>654225</v>
      </c>
      <c r="E263" s="456" t="s">
        <v>1913</v>
      </c>
      <c r="F263" s="456" t="s">
        <v>1914</v>
      </c>
      <c r="G263" s="456" t="s">
        <v>1915</v>
      </c>
      <c r="H263" s="467" t="s">
        <v>25</v>
      </c>
      <c r="I263" s="456" t="s">
        <v>209</v>
      </c>
      <c r="J263" s="456">
        <v>2019</v>
      </c>
      <c r="K263" s="456">
        <v>1</v>
      </c>
      <c r="L263" s="488">
        <v>43617</v>
      </c>
      <c r="M263" s="488">
        <v>44362</v>
      </c>
      <c r="N263" s="456" t="s">
        <v>1915</v>
      </c>
      <c r="O263" s="456" t="s">
        <v>1916</v>
      </c>
      <c r="P263" s="456" t="s">
        <v>1917</v>
      </c>
      <c r="Q263" s="821" t="s">
        <v>1918</v>
      </c>
      <c r="R263" s="512">
        <v>8536.36</v>
      </c>
      <c r="S263" s="456" t="s">
        <v>213</v>
      </c>
      <c r="T263" s="456" t="s">
        <v>213</v>
      </c>
      <c r="U263" s="456" t="s">
        <v>213</v>
      </c>
      <c r="V263" s="456" t="s">
        <v>213</v>
      </c>
      <c r="W263" s="456" t="s">
        <v>213</v>
      </c>
      <c r="X263" s="456" t="s">
        <v>213</v>
      </c>
      <c r="Y263" s="456" t="s">
        <v>213</v>
      </c>
      <c r="Z263" s="456" t="s">
        <v>213</v>
      </c>
      <c r="AA263" s="456" t="s">
        <v>213</v>
      </c>
      <c r="AB263" s="512"/>
      <c r="AC263" s="512"/>
      <c r="AD263" s="457" t="s">
        <v>213</v>
      </c>
      <c r="AE263" s="456" t="s">
        <v>213</v>
      </c>
      <c r="AF263" s="456" t="s">
        <v>1919</v>
      </c>
      <c r="AG263" s="456" t="s">
        <v>548</v>
      </c>
      <c r="AH263" s="456" t="s">
        <v>214</v>
      </c>
      <c r="AI263" s="456"/>
      <c r="AJ263" s="456" t="s">
        <v>260</v>
      </c>
      <c r="AK263" s="528">
        <v>8536.36</v>
      </c>
      <c r="AL263" s="528">
        <v>6536.36</v>
      </c>
      <c r="AM263" s="528">
        <v>2000</v>
      </c>
      <c r="AN263" s="528"/>
      <c r="AO263" s="528"/>
      <c r="AP263" s="528"/>
      <c r="AQ263" s="528">
        <v>6536.36</v>
      </c>
      <c r="AR263" s="528">
        <v>6536.36</v>
      </c>
      <c r="AS263" s="528"/>
      <c r="AT263" s="528"/>
      <c r="AU263" s="528"/>
      <c r="AV263" s="528"/>
      <c r="AW263" s="528">
        <v>2000</v>
      </c>
      <c r="AX263" s="528">
        <v>2000</v>
      </c>
      <c r="AY263" s="528"/>
      <c r="AZ263" s="528"/>
      <c r="BA263" s="528"/>
      <c r="BB263" s="528"/>
      <c r="BC263" s="512">
        <v>2000</v>
      </c>
      <c r="BD263" s="512"/>
      <c r="BE263" s="528" t="s">
        <v>16</v>
      </c>
      <c r="BF263" s="528">
        <v>11229</v>
      </c>
      <c r="BG263" s="528">
        <v>11229</v>
      </c>
      <c r="BH263" s="528"/>
      <c r="BI263" s="528"/>
      <c r="BJ263" s="528">
        <v>11611.13</v>
      </c>
      <c r="BK263" s="528">
        <v>8536.36</v>
      </c>
      <c r="BL263" s="528">
        <v>3074.77</v>
      </c>
      <c r="BM263" s="528">
        <f t="shared" si="39"/>
        <v>2.14585</v>
      </c>
      <c r="BN263" s="528">
        <v>20</v>
      </c>
      <c r="BO263" s="528"/>
      <c r="BP263" s="528"/>
      <c r="BQ263" s="528"/>
      <c r="BR263" s="528"/>
      <c r="BS263" s="528"/>
      <c r="BT263" s="458"/>
      <c r="BU263" s="458"/>
      <c r="BW263" s="415" t="str">
        <f>VLOOKUP(P263,'[1]2021年自治区专项债券项目财政部、发改委审核通过明细表'!$F:$F,1,FALSE)</f>
        <v>P17654225-0003</v>
      </c>
      <c r="BX263" s="415" t="str">
        <f>VLOOKUP(E263,'[1]2021年自治区专项债券项目财政部、发改委审核通过明细表'!$E:$E,1,FALSE)</f>
        <v>裕民县江格斯水库工程</v>
      </c>
    </row>
    <row r="264" s="438" customFormat="1" ht="33" customHeight="1" spans="1:76">
      <c r="A264" s="458">
        <v>21</v>
      </c>
      <c r="B264" s="458" t="s">
        <v>1785</v>
      </c>
      <c r="C264" s="456" t="s">
        <v>1912</v>
      </c>
      <c r="D264" s="456">
        <v>654225</v>
      </c>
      <c r="E264" s="456" t="s">
        <v>1920</v>
      </c>
      <c r="F264" s="456" t="s">
        <v>1921</v>
      </c>
      <c r="G264" s="456" t="s">
        <v>1922</v>
      </c>
      <c r="H264" s="467" t="s">
        <v>47</v>
      </c>
      <c r="I264" s="456" t="s">
        <v>241</v>
      </c>
      <c r="J264" s="456">
        <v>2020</v>
      </c>
      <c r="K264" s="456">
        <v>1</v>
      </c>
      <c r="L264" s="488">
        <v>44336</v>
      </c>
      <c r="M264" s="488">
        <v>44042</v>
      </c>
      <c r="N264" s="456" t="s">
        <v>1922</v>
      </c>
      <c r="O264" s="456" t="s">
        <v>1916</v>
      </c>
      <c r="P264" s="456" t="s">
        <v>1923</v>
      </c>
      <c r="Q264" s="821" t="s">
        <v>1924</v>
      </c>
      <c r="R264" s="512">
        <v>1150</v>
      </c>
      <c r="S264" s="456" t="s">
        <v>213</v>
      </c>
      <c r="T264" s="456" t="s">
        <v>213</v>
      </c>
      <c r="U264" s="456" t="s">
        <v>213</v>
      </c>
      <c r="V264" s="456" t="s">
        <v>214</v>
      </c>
      <c r="W264" s="456" t="s">
        <v>213</v>
      </c>
      <c r="X264" s="456" t="s">
        <v>213</v>
      </c>
      <c r="Y264" s="456" t="s">
        <v>213</v>
      </c>
      <c r="Z264" s="456" t="s">
        <v>213</v>
      </c>
      <c r="AA264" s="456" t="s">
        <v>213</v>
      </c>
      <c r="AB264" s="512"/>
      <c r="AC264" s="512"/>
      <c r="AD264" s="457" t="s">
        <v>213</v>
      </c>
      <c r="AE264" s="456" t="s">
        <v>213</v>
      </c>
      <c r="AF264" s="456" t="s">
        <v>1925</v>
      </c>
      <c r="AG264" s="456" t="s">
        <v>548</v>
      </c>
      <c r="AH264" s="456" t="s">
        <v>214</v>
      </c>
      <c r="AI264" s="456"/>
      <c r="AJ264" s="456" t="s">
        <v>260</v>
      </c>
      <c r="AK264" s="528">
        <v>1150</v>
      </c>
      <c r="AL264" s="528">
        <v>150</v>
      </c>
      <c r="AM264" s="528">
        <v>1000</v>
      </c>
      <c r="AN264" s="528"/>
      <c r="AO264" s="528"/>
      <c r="AP264" s="528"/>
      <c r="AQ264" s="528"/>
      <c r="AR264" s="528"/>
      <c r="AS264" s="528"/>
      <c r="AT264" s="528"/>
      <c r="AU264" s="528"/>
      <c r="AV264" s="528"/>
      <c r="AW264" s="528">
        <v>1000</v>
      </c>
      <c r="AX264" s="528">
        <v>1000</v>
      </c>
      <c r="AY264" s="528"/>
      <c r="AZ264" s="528"/>
      <c r="BA264" s="528"/>
      <c r="BB264" s="528"/>
      <c r="BC264" s="512">
        <v>1000</v>
      </c>
      <c r="BD264" s="512"/>
      <c r="BE264" s="528" t="s">
        <v>10</v>
      </c>
      <c r="BF264" s="528">
        <v>3600</v>
      </c>
      <c r="BG264" s="528">
        <v>3600</v>
      </c>
      <c r="BH264" s="528"/>
      <c r="BI264" s="528"/>
      <c r="BJ264" s="528">
        <v>2109.88</v>
      </c>
      <c r="BK264" s="528">
        <v>1150</v>
      </c>
      <c r="BL264" s="528">
        <v>959.88</v>
      </c>
      <c r="BM264" s="528">
        <f t="shared" si="39"/>
        <v>1.8207724137931</v>
      </c>
      <c r="BN264" s="528">
        <v>10</v>
      </c>
      <c r="BO264" s="528"/>
      <c r="BP264" s="528"/>
      <c r="BQ264" s="528"/>
      <c r="BR264" s="528"/>
      <c r="BS264" s="528"/>
      <c r="BT264" s="458"/>
      <c r="BU264" s="458"/>
      <c r="BW264" s="415" t="str">
        <f>VLOOKUP(P264,'[1]2021年自治区专项债券项目财政部、发改委审核通过明细表'!$F:$F,1,FALSE)</f>
        <v>P20654225-0016</v>
      </c>
      <c r="BX264" s="415" t="str">
        <f>VLOOKUP(E264,'[1]2021年自治区专项债券项目财政部、发改委审核通过明细表'!$E:$E,1,FALSE)</f>
        <v>裕民县城供水设施改造项目</v>
      </c>
    </row>
    <row r="265" s="438" customFormat="1" ht="33" customHeight="1" spans="1:76">
      <c r="A265" s="458">
        <v>22</v>
      </c>
      <c r="B265" s="458" t="s">
        <v>1785</v>
      </c>
      <c r="C265" s="456" t="s">
        <v>1912</v>
      </c>
      <c r="D265" s="456">
        <v>654225</v>
      </c>
      <c r="E265" s="456" t="s">
        <v>1926</v>
      </c>
      <c r="F265" s="456" t="s">
        <v>1927</v>
      </c>
      <c r="G265" s="456" t="s">
        <v>1922</v>
      </c>
      <c r="H265" s="467" t="s">
        <v>29</v>
      </c>
      <c r="I265" s="456" t="s">
        <v>241</v>
      </c>
      <c r="J265" s="456">
        <v>2020</v>
      </c>
      <c r="K265" s="456">
        <v>1</v>
      </c>
      <c r="L265" s="488">
        <v>44336</v>
      </c>
      <c r="M265" s="488">
        <v>44484</v>
      </c>
      <c r="N265" s="456" t="s">
        <v>1922</v>
      </c>
      <c r="O265" s="456" t="s">
        <v>1916</v>
      </c>
      <c r="P265" s="456" t="s">
        <v>1928</v>
      </c>
      <c r="Q265" s="821" t="s">
        <v>1929</v>
      </c>
      <c r="R265" s="512">
        <v>2200</v>
      </c>
      <c r="S265" s="456" t="s">
        <v>213</v>
      </c>
      <c r="T265" s="456" t="s">
        <v>213</v>
      </c>
      <c r="U265" s="456" t="s">
        <v>213</v>
      </c>
      <c r="V265" s="456" t="s">
        <v>214</v>
      </c>
      <c r="W265" s="456" t="s">
        <v>213</v>
      </c>
      <c r="X265" s="456" t="s">
        <v>213</v>
      </c>
      <c r="Y265" s="456" t="s">
        <v>213</v>
      </c>
      <c r="Z265" s="456" t="s">
        <v>213</v>
      </c>
      <c r="AA265" s="456" t="s">
        <v>213</v>
      </c>
      <c r="AB265" s="512"/>
      <c r="AC265" s="512"/>
      <c r="AD265" s="457" t="s">
        <v>213</v>
      </c>
      <c r="AE265" s="456" t="s">
        <v>213</v>
      </c>
      <c r="AF265" s="456" t="s">
        <v>1930</v>
      </c>
      <c r="AG265" s="456" t="s">
        <v>548</v>
      </c>
      <c r="AH265" s="456" t="s">
        <v>214</v>
      </c>
      <c r="AI265" s="456"/>
      <c r="AJ265" s="456" t="s">
        <v>260</v>
      </c>
      <c r="AK265" s="528">
        <v>2200</v>
      </c>
      <c r="AL265" s="528">
        <v>200</v>
      </c>
      <c r="AM265" s="528">
        <v>2000</v>
      </c>
      <c r="AN265" s="528"/>
      <c r="AO265" s="528"/>
      <c r="AP265" s="528"/>
      <c r="AQ265" s="528"/>
      <c r="AR265" s="528"/>
      <c r="AS265" s="528"/>
      <c r="AT265" s="528"/>
      <c r="AU265" s="528"/>
      <c r="AV265" s="528"/>
      <c r="AW265" s="528">
        <v>2000</v>
      </c>
      <c r="AX265" s="528">
        <v>2000</v>
      </c>
      <c r="AY265" s="528"/>
      <c r="AZ265" s="528"/>
      <c r="BA265" s="528"/>
      <c r="BB265" s="528"/>
      <c r="BC265" s="512">
        <v>2000</v>
      </c>
      <c r="BD265" s="512"/>
      <c r="BE265" s="528" t="s">
        <v>16</v>
      </c>
      <c r="BF265" s="528">
        <v>8459.94</v>
      </c>
      <c r="BG265" s="528">
        <v>8459.94</v>
      </c>
      <c r="BH265" s="528"/>
      <c r="BI265" s="528"/>
      <c r="BJ265" s="528">
        <v>4944.36</v>
      </c>
      <c r="BK265" s="528">
        <v>2200</v>
      </c>
      <c r="BL265" s="528">
        <v>2344.36</v>
      </c>
      <c r="BM265" s="528">
        <f t="shared" si="39"/>
        <v>1.60936315789474</v>
      </c>
      <c r="BN265" s="528">
        <v>20</v>
      </c>
      <c r="BO265" s="528"/>
      <c r="BP265" s="528"/>
      <c r="BQ265" s="528"/>
      <c r="BR265" s="528"/>
      <c r="BS265" s="528"/>
      <c r="BT265" s="458"/>
      <c r="BU265" s="458"/>
      <c r="BW265" s="415" t="str">
        <f>VLOOKUP(P265,'[1]2021年自治区专项债券项目财政部、发改委审核通过明细表'!$F:$F,1,FALSE)</f>
        <v>P20654225-0029</v>
      </c>
      <c r="BX265" s="415" t="str">
        <f>VLOOKUP(E265,'[1]2021年自治区专项债券项目财政部、发改委审核通过明细表'!$E:$E,1,FALSE)</f>
        <v>裕民县城镇生活垃圾转运站建设项目</v>
      </c>
    </row>
    <row r="266" s="438" customFormat="1" ht="33" customHeight="1" spans="1:76">
      <c r="A266" s="458">
        <v>23</v>
      </c>
      <c r="B266" s="458" t="s">
        <v>1785</v>
      </c>
      <c r="C266" s="456" t="s">
        <v>1912</v>
      </c>
      <c r="D266" s="456">
        <v>654225</v>
      </c>
      <c r="E266" s="456" t="s">
        <v>1931</v>
      </c>
      <c r="F266" s="456" t="s">
        <v>1932</v>
      </c>
      <c r="G266" s="456" t="s">
        <v>1922</v>
      </c>
      <c r="H266" s="467" t="s">
        <v>29</v>
      </c>
      <c r="I266" s="456" t="s">
        <v>241</v>
      </c>
      <c r="J266" s="456">
        <v>2020</v>
      </c>
      <c r="K266" s="456">
        <v>1</v>
      </c>
      <c r="L266" s="488">
        <v>44341</v>
      </c>
      <c r="M266" s="488">
        <v>44454</v>
      </c>
      <c r="N266" s="456" t="s">
        <v>1922</v>
      </c>
      <c r="O266" s="456" t="s">
        <v>1916</v>
      </c>
      <c r="P266" s="456" t="s">
        <v>1933</v>
      </c>
      <c r="Q266" s="821" t="s">
        <v>1934</v>
      </c>
      <c r="R266" s="512">
        <v>1100</v>
      </c>
      <c r="S266" s="456" t="s">
        <v>213</v>
      </c>
      <c r="T266" s="456" t="s">
        <v>213</v>
      </c>
      <c r="U266" s="456" t="s">
        <v>213</v>
      </c>
      <c r="V266" s="456" t="s">
        <v>214</v>
      </c>
      <c r="W266" s="456" t="s">
        <v>213</v>
      </c>
      <c r="X266" s="456" t="s">
        <v>213</v>
      </c>
      <c r="Y266" s="456" t="s">
        <v>213</v>
      </c>
      <c r="Z266" s="456" t="s">
        <v>213</v>
      </c>
      <c r="AA266" s="456" t="s">
        <v>213</v>
      </c>
      <c r="AB266" s="512"/>
      <c r="AC266" s="512"/>
      <c r="AD266" s="457" t="s">
        <v>213</v>
      </c>
      <c r="AE266" s="456" t="s">
        <v>213</v>
      </c>
      <c r="AF266" s="456" t="s">
        <v>1935</v>
      </c>
      <c r="AG266" s="456" t="s">
        <v>548</v>
      </c>
      <c r="AH266" s="456" t="s">
        <v>214</v>
      </c>
      <c r="AI266" s="456"/>
      <c r="AJ266" s="456" t="s">
        <v>260</v>
      </c>
      <c r="AK266" s="528">
        <v>1100</v>
      </c>
      <c r="AL266" s="528">
        <v>100</v>
      </c>
      <c r="AM266" s="528">
        <v>1000</v>
      </c>
      <c r="AN266" s="528"/>
      <c r="AO266" s="528"/>
      <c r="AP266" s="528"/>
      <c r="AQ266" s="528"/>
      <c r="AR266" s="528"/>
      <c r="AS266" s="528"/>
      <c r="AT266" s="528"/>
      <c r="AU266" s="528"/>
      <c r="AV266" s="528"/>
      <c r="AW266" s="528">
        <v>1000</v>
      </c>
      <c r="AX266" s="528">
        <v>1000</v>
      </c>
      <c r="AY266" s="528"/>
      <c r="AZ266" s="528"/>
      <c r="BA266" s="528"/>
      <c r="BB266" s="528"/>
      <c r="BC266" s="512">
        <v>1000</v>
      </c>
      <c r="BD266" s="512"/>
      <c r="BE266" s="528" t="s">
        <v>16</v>
      </c>
      <c r="BF266" s="528">
        <v>4993.2</v>
      </c>
      <c r="BG266" s="528">
        <v>4993.2</v>
      </c>
      <c r="BH266" s="528"/>
      <c r="BI266" s="528"/>
      <c r="BJ266" s="528">
        <v>3113.05</v>
      </c>
      <c r="BK266" s="528">
        <v>1100</v>
      </c>
      <c r="BL266" s="528">
        <v>2013.05</v>
      </c>
      <c r="BM266" s="528">
        <f t="shared" si="39"/>
        <v>1.5685</v>
      </c>
      <c r="BN266" s="528">
        <v>20</v>
      </c>
      <c r="BO266" s="528"/>
      <c r="BP266" s="528"/>
      <c r="BQ266" s="528"/>
      <c r="BR266" s="528"/>
      <c r="BS266" s="528"/>
      <c r="BT266" s="458"/>
      <c r="BU266" s="458"/>
      <c r="BW266" s="415" t="str">
        <f>VLOOKUP(P266,'[1]2021年自治区专项债券项目财政部、发改委审核通过明细表'!$F:$F,1,FALSE)</f>
        <v>P20654225-0028</v>
      </c>
      <c r="BX266" s="415" t="str">
        <f>VLOOKUP(E266,'[1]2021年自治区专项债券项目财政部、发改委审核通过明细表'!$E:$E,1,FALSE)</f>
        <v>裕民县城餐厨垃圾处理建设项目</v>
      </c>
    </row>
    <row r="267" s="438" customFormat="1" ht="33" customHeight="1" spans="1:76">
      <c r="A267" s="458">
        <v>24</v>
      </c>
      <c r="B267" s="458" t="s">
        <v>1785</v>
      </c>
      <c r="C267" s="456" t="s">
        <v>1936</v>
      </c>
      <c r="D267" s="456">
        <v>654226</v>
      </c>
      <c r="E267" s="456" t="s">
        <v>1937</v>
      </c>
      <c r="F267" s="456" t="s">
        <v>1938</v>
      </c>
      <c r="G267" s="456" t="s">
        <v>1939</v>
      </c>
      <c r="H267" s="467" t="s">
        <v>301</v>
      </c>
      <c r="I267" s="456" t="s">
        <v>241</v>
      </c>
      <c r="J267" s="456">
        <v>2020</v>
      </c>
      <c r="K267" s="456">
        <v>1</v>
      </c>
      <c r="L267" s="488">
        <v>44317</v>
      </c>
      <c r="M267" s="488">
        <v>44440</v>
      </c>
      <c r="N267" s="456" t="s">
        <v>1939</v>
      </c>
      <c r="O267" s="456" t="s">
        <v>1940</v>
      </c>
      <c r="P267" s="456" t="s">
        <v>1941</v>
      </c>
      <c r="Q267" s="456" t="s">
        <v>1942</v>
      </c>
      <c r="R267" s="512">
        <v>2944</v>
      </c>
      <c r="S267" s="456" t="s">
        <v>213</v>
      </c>
      <c r="T267" s="456" t="s">
        <v>213</v>
      </c>
      <c r="U267" s="456" t="s">
        <v>213</v>
      </c>
      <c r="V267" s="456" t="s">
        <v>214</v>
      </c>
      <c r="W267" s="456" t="s">
        <v>214</v>
      </c>
      <c r="X267" s="456" t="s">
        <v>214</v>
      </c>
      <c r="Y267" s="456" t="s">
        <v>214</v>
      </c>
      <c r="Z267" s="456" t="s">
        <v>214</v>
      </c>
      <c r="AA267" s="456" t="s">
        <v>214</v>
      </c>
      <c r="AB267" s="512"/>
      <c r="AC267" s="512"/>
      <c r="AD267" s="457" t="s">
        <v>213</v>
      </c>
      <c r="AE267" s="456" t="s">
        <v>213</v>
      </c>
      <c r="AF267" s="456" t="s">
        <v>1943</v>
      </c>
      <c r="AG267" s="456" t="s">
        <v>548</v>
      </c>
      <c r="AH267" s="456" t="s">
        <v>214</v>
      </c>
      <c r="AI267" s="456"/>
      <c r="AJ267" s="456" t="s">
        <v>260</v>
      </c>
      <c r="AK267" s="528">
        <v>2944</v>
      </c>
      <c r="AL267" s="528"/>
      <c r="AM267" s="528">
        <v>2000</v>
      </c>
      <c r="AN267" s="528"/>
      <c r="AO267" s="528"/>
      <c r="AP267" s="528">
        <v>944</v>
      </c>
      <c r="AQ267" s="528"/>
      <c r="AR267" s="528"/>
      <c r="AS267" s="528"/>
      <c r="AT267" s="528"/>
      <c r="AU267" s="528"/>
      <c r="AV267" s="528"/>
      <c r="AW267" s="528">
        <v>2000</v>
      </c>
      <c r="AX267" s="528">
        <v>2000</v>
      </c>
      <c r="AY267" s="528"/>
      <c r="AZ267" s="528"/>
      <c r="BA267" s="528"/>
      <c r="BB267" s="528"/>
      <c r="BC267" s="512">
        <v>2000</v>
      </c>
      <c r="BD267" s="512"/>
      <c r="BE267" s="528"/>
      <c r="BF267" s="528">
        <v>7800</v>
      </c>
      <c r="BG267" s="528">
        <v>7800</v>
      </c>
      <c r="BH267" s="528"/>
      <c r="BI267" s="528"/>
      <c r="BJ267" s="528">
        <v>3445.82</v>
      </c>
      <c r="BK267" s="528">
        <v>2394.63</v>
      </c>
      <c r="BL267" s="528">
        <v>1051.19</v>
      </c>
      <c r="BM267" s="528">
        <f t="shared" si="39"/>
        <v>2.32717586206897</v>
      </c>
      <c r="BN267" s="528">
        <v>10</v>
      </c>
      <c r="BO267" s="528"/>
      <c r="BP267" s="528"/>
      <c r="BQ267" s="528"/>
      <c r="BR267" s="528"/>
      <c r="BS267" s="528"/>
      <c r="BT267" s="458"/>
      <c r="BU267" s="458"/>
      <c r="BW267" s="415" t="str">
        <f>VLOOKUP(P267,'[1]2021年自治区专项债券项目财政部、发改委审核通过明细表'!$F:$F,1,FALSE)</f>
        <v>P20654226-0041</v>
      </c>
      <c r="BX267" s="415" t="str">
        <f>VLOOKUP(E267,'[1]2021年自治区专项债券项目财政部、发改委审核通过明细表'!$E:$E,1,FALSE)</f>
        <v>和布克赛尔县重大卫生应急设施能力提升项目</v>
      </c>
    </row>
    <row r="268" s="438" customFormat="1" ht="33" customHeight="1" spans="1:76">
      <c r="A268" s="458">
        <v>25</v>
      </c>
      <c r="B268" s="458" t="s">
        <v>1785</v>
      </c>
      <c r="C268" s="456" t="s">
        <v>1936</v>
      </c>
      <c r="D268" s="456">
        <v>654226</v>
      </c>
      <c r="E268" s="456" t="s">
        <v>1944</v>
      </c>
      <c r="F268" s="456" t="s">
        <v>1945</v>
      </c>
      <c r="G268" s="456" t="s">
        <v>1946</v>
      </c>
      <c r="H268" s="467" t="s">
        <v>29</v>
      </c>
      <c r="I268" s="456" t="s">
        <v>241</v>
      </c>
      <c r="J268" s="456">
        <v>2019</v>
      </c>
      <c r="K268" s="456">
        <v>1</v>
      </c>
      <c r="L268" s="488">
        <v>44287</v>
      </c>
      <c r="M268" s="488">
        <v>44470</v>
      </c>
      <c r="N268" s="456" t="s">
        <v>1947</v>
      </c>
      <c r="O268" s="456" t="s">
        <v>1940</v>
      </c>
      <c r="P268" s="456" t="s">
        <v>1948</v>
      </c>
      <c r="Q268" s="456" t="s">
        <v>1949</v>
      </c>
      <c r="R268" s="512">
        <v>3839</v>
      </c>
      <c r="S268" s="456" t="s">
        <v>213</v>
      </c>
      <c r="T268" s="456" t="s">
        <v>213</v>
      </c>
      <c r="U268" s="456" t="s">
        <v>213</v>
      </c>
      <c r="V268" s="456" t="s">
        <v>214</v>
      </c>
      <c r="W268" s="456" t="s">
        <v>213</v>
      </c>
      <c r="X268" s="456" t="s">
        <v>214</v>
      </c>
      <c r="Y268" s="456" t="s">
        <v>213</v>
      </c>
      <c r="Z268" s="456" t="s">
        <v>214</v>
      </c>
      <c r="AA268" s="456" t="s">
        <v>214</v>
      </c>
      <c r="AB268" s="512"/>
      <c r="AC268" s="512"/>
      <c r="AD268" s="457" t="s">
        <v>213</v>
      </c>
      <c r="AE268" s="456" t="s">
        <v>213</v>
      </c>
      <c r="AF268" s="456" t="s">
        <v>1950</v>
      </c>
      <c r="AG268" s="456" t="s">
        <v>548</v>
      </c>
      <c r="AH268" s="456" t="s">
        <v>214</v>
      </c>
      <c r="AI268" s="456"/>
      <c r="AJ268" s="456" t="s">
        <v>260</v>
      </c>
      <c r="AK268" s="528">
        <v>3839</v>
      </c>
      <c r="AL268" s="528"/>
      <c r="AM268" s="528">
        <v>3000</v>
      </c>
      <c r="AN268" s="528"/>
      <c r="AO268" s="528"/>
      <c r="AP268" s="528">
        <v>839</v>
      </c>
      <c r="AQ268" s="528"/>
      <c r="AR268" s="528"/>
      <c r="AS268" s="528"/>
      <c r="AT268" s="528"/>
      <c r="AU268" s="528"/>
      <c r="AV268" s="528"/>
      <c r="AW268" s="528">
        <v>3000</v>
      </c>
      <c r="AX268" s="528">
        <v>3000</v>
      </c>
      <c r="AY268" s="528"/>
      <c r="AZ268" s="528"/>
      <c r="BA268" s="528"/>
      <c r="BB268" s="528"/>
      <c r="BC268" s="512">
        <v>3000</v>
      </c>
      <c r="BD268" s="512"/>
      <c r="BE268" s="528"/>
      <c r="BF268" s="528">
        <v>10784.31</v>
      </c>
      <c r="BG268" s="528">
        <v>10784.31</v>
      </c>
      <c r="BH268" s="528"/>
      <c r="BI268" s="528"/>
      <c r="BJ268" s="528">
        <v>6308.27</v>
      </c>
      <c r="BK268" s="528">
        <v>3839</v>
      </c>
      <c r="BL268" s="528">
        <v>2069.27</v>
      </c>
      <c r="BM268" s="528">
        <f t="shared" si="39"/>
        <v>1.52895438596491</v>
      </c>
      <c r="BN268" s="528">
        <v>20</v>
      </c>
      <c r="BO268" s="528"/>
      <c r="BP268" s="528"/>
      <c r="BQ268" s="528"/>
      <c r="BR268" s="528"/>
      <c r="BS268" s="528"/>
      <c r="BT268" s="458"/>
      <c r="BU268" s="458"/>
      <c r="BW268" s="415" t="str">
        <f>VLOOKUP(P268,'[1]2021年自治区专项债券项目财政部、发改委审核通过明细表'!$F:$F,1,FALSE)</f>
        <v>P20654226-0068</v>
      </c>
      <c r="BX268" s="415" t="str">
        <f>VLOOKUP(E268,'[1]2021年自治区专项债券项目财政部、发改委审核通过明细表'!$E:$E,1,FALSE)</f>
        <v>和布克赛尔县城生活垃圾处理工程二期项目</v>
      </c>
    </row>
    <row r="269" s="438" customFormat="1" ht="33" customHeight="1" spans="1:76">
      <c r="A269" s="458">
        <v>26</v>
      </c>
      <c r="B269" s="458" t="s">
        <v>1785</v>
      </c>
      <c r="C269" s="456" t="s">
        <v>1936</v>
      </c>
      <c r="D269" s="456">
        <v>654226</v>
      </c>
      <c r="E269" s="456" t="s">
        <v>1951</v>
      </c>
      <c r="F269" s="456" t="s">
        <v>1952</v>
      </c>
      <c r="G269" s="456" t="s">
        <v>1953</v>
      </c>
      <c r="H269" s="467" t="s">
        <v>41</v>
      </c>
      <c r="I269" s="456" t="s">
        <v>241</v>
      </c>
      <c r="J269" s="456">
        <v>2020</v>
      </c>
      <c r="K269" s="456">
        <v>1</v>
      </c>
      <c r="L269" s="488">
        <v>44013</v>
      </c>
      <c r="M269" s="488">
        <v>44531</v>
      </c>
      <c r="N269" s="456" t="s">
        <v>1953</v>
      </c>
      <c r="O269" s="456" t="s">
        <v>1940</v>
      </c>
      <c r="P269" s="456" t="s">
        <v>1954</v>
      </c>
      <c r="Q269" s="456" t="s">
        <v>1955</v>
      </c>
      <c r="R269" s="512">
        <v>2766</v>
      </c>
      <c r="S269" s="456" t="s">
        <v>213</v>
      </c>
      <c r="T269" s="456" t="s">
        <v>213</v>
      </c>
      <c r="U269" s="456" t="s">
        <v>213</v>
      </c>
      <c r="V269" s="456" t="s">
        <v>214</v>
      </c>
      <c r="W269" s="456" t="s">
        <v>213</v>
      </c>
      <c r="X269" s="456" t="s">
        <v>214</v>
      </c>
      <c r="Y269" s="456" t="s">
        <v>214</v>
      </c>
      <c r="Z269" s="456" t="s">
        <v>214</v>
      </c>
      <c r="AA269" s="456" t="s">
        <v>214</v>
      </c>
      <c r="AB269" s="512"/>
      <c r="AC269" s="512"/>
      <c r="AD269" s="457" t="s">
        <v>213</v>
      </c>
      <c r="AE269" s="456" t="s">
        <v>213</v>
      </c>
      <c r="AF269" s="456" t="s">
        <v>1956</v>
      </c>
      <c r="AG269" s="456" t="s">
        <v>548</v>
      </c>
      <c r="AH269" s="456" t="s">
        <v>214</v>
      </c>
      <c r="AI269" s="456"/>
      <c r="AJ269" s="456" t="s">
        <v>260</v>
      </c>
      <c r="AK269" s="528">
        <v>2766</v>
      </c>
      <c r="AL269" s="528"/>
      <c r="AM269" s="528">
        <v>2000</v>
      </c>
      <c r="AN269" s="528"/>
      <c r="AO269" s="528"/>
      <c r="AP269" s="528">
        <v>766</v>
      </c>
      <c r="AQ269" s="528"/>
      <c r="AR269" s="528"/>
      <c r="AS269" s="528"/>
      <c r="AT269" s="528"/>
      <c r="AU269" s="528"/>
      <c r="AV269" s="528"/>
      <c r="AW269" s="528">
        <v>2000</v>
      </c>
      <c r="AX269" s="528">
        <v>2000</v>
      </c>
      <c r="AY269" s="528"/>
      <c r="AZ269" s="528"/>
      <c r="BA269" s="528"/>
      <c r="BB269" s="528"/>
      <c r="BC269" s="512">
        <v>2000</v>
      </c>
      <c r="BD269" s="512"/>
      <c r="BE269" s="528"/>
      <c r="BF269" s="528">
        <v>9000</v>
      </c>
      <c r="BG269" s="528">
        <v>9000</v>
      </c>
      <c r="BH269" s="528"/>
      <c r="BI269" s="528"/>
      <c r="BJ269" s="528">
        <v>4566</v>
      </c>
      <c r="BK269" s="528">
        <v>2766</v>
      </c>
      <c r="BL269" s="528">
        <v>1800</v>
      </c>
      <c r="BM269" s="528">
        <f t="shared" si="39"/>
        <v>2.14925373134328</v>
      </c>
      <c r="BN269" s="528">
        <v>15</v>
      </c>
      <c r="BO269" s="528"/>
      <c r="BP269" s="528"/>
      <c r="BQ269" s="528"/>
      <c r="BR269" s="528"/>
      <c r="BS269" s="528"/>
      <c r="BT269" s="458"/>
      <c r="BU269" s="458"/>
      <c r="BW269" s="415" t="str">
        <f>VLOOKUP(P269,'[1]2021年自治区专项债券项目财政部、发改委审核通过明细表'!$F:$F,1,FALSE)</f>
        <v>P20654226-0025</v>
      </c>
      <c r="BX269" s="415" t="str">
        <f>VLOOKUP(E269,'[1]2021年自治区专项债券项目财政部、发改委审核通过明细表'!$E:$E,1,FALSE)</f>
        <v>和布克赛尔县国家湿地海洋公园白桦林景区一期建设项目</v>
      </c>
    </row>
    <row r="270" s="439" customFormat="1" ht="33" customHeight="1" spans="1:76">
      <c r="A270" s="749" t="s">
        <v>1957</v>
      </c>
      <c r="B270" s="567"/>
      <c r="C270" s="567"/>
      <c r="D270" s="567"/>
      <c r="E270" s="567"/>
      <c r="F270" s="568"/>
      <c r="G270" s="750"/>
      <c r="H270" s="750"/>
      <c r="I270" s="750"/>
      <c r="J270" s="750"/>
      <c r="K270" s="750"/>
      <c r="L270" s="750"/>
      <c r="M270" s="750"/>
      <c r="N270" s="750"/>
      <c r="O270" s="750"/>
      <c r="P270" s="750"/>
      <c r="Q270" s="750"/>
      <c r="R270" s="596">
        <f>SUM(R271:R301)</f>
        <v>199586</v>
      </c>
      <c r="S270" s="781"/>
      <c r="T270" s="781"/>
      <c r="U270" s="781"/>
      <c r="V270" s="781"/>
      <c r="W270" s="781"/>
      <c r="X270" s="781"/>
      <c r="Y270" s="781"/>
      <c r="Z270" s="781"/>
      <c r="AA270" s="788"/>
      <c r="AB270" s="596"/>
      <c r="AC270" s="789"/>
      <c r="AD270" s="781"/>
      <c r="AE270" s="781"/>
      <c r="AF270" s="781"/>
      <c r="AG270" s="781"/>
      <c r="AH270" s="781"/>
      <c r="AI270" s="781"/>
      <c r="AJ270" s="781"/>
      <c r="AK270" s="596">
        <f t="shared" ref="AK270:BD270" si="40">SUM(AK271:AK301)</f>
        <v>199586</v>
      </c>
      <c r="AL270" s="596">
        <f t="shared" si="40"/>
        <v>45890</v>
      </c>
      <c r="AM270" s="596">
        <f t="shared" si="40"/>
        <v>140000</v>
      </c>
      <c r="AN270" s="596">
        <f t="shared" si="40"/>
        <v>4696</v>
      </c>
      <c r="AO270" s="596">
        <f t="shared" si="40"/>
        <v>8000</v>
      </c>
      <c r="AP270" s="596">
        <f t="shared" si="40"/>
        <v>0</v>
      </c>
      <c r="AQ270" s="596">
        <f t="shared" si="40"/>
        <v>22250</v>
      </c>
      <c r="AR270" s="596">
        <f t="shared" si="40"/>
        <v>2200</v>
      </c>
      <c r="AS270" s="596">
        <f t="shared" si="40"/>
        <v>20000</v>
      </c>
      <c r="AT270" s="596">
        <f t="shared" si="40"/>
        <v>50</v>
      </c>
      <c r="AU270" s="596">
        <f t="shared" si="40"/>
        <v>0</v>
      </c>
      <c r="AV270" s="596">
        <f t="shared" si="40"/>
        <v>0</v>
      </c>
      <c r="AW270" s="596">
        <f t="shared" si="40"/>
        <v>104970</v>
      </c>
      <c r="AX270" s="596">
        <f t="shared" si="40"/>
        <v>68000</v>
      </c>
      <c r="AY270" s="596">
        <f t="shared" si="40"/>
        <v>28000</v>
      </c>
      <c r="AZ270" s="596">
        <f t="shared" si="40"/>
        <v>23000</v>
      </c>
      <c r="BA270" s="596">
        <f t="shared" si="40"/>
        <v>36146</v>
      </c>
      <c r="BB270" s="596">
        <f t="shared" si="40"/>
        <v>27000</v>
      </c>
      <c r="BC270" s="596">
        <f t="shared" si="40"/>
        <v>66000</v>
      </c>
      <c r="BD270" s="596">
        <f t="shared" si="40"/>
        <v>7000</v>
      </c>
      <c r="BE270" s="510"/>
      <c r="BF270" s="596">
        <f t="shared" ref="BF270:BL270" si="41">SUM(BF271:BF301)</f>
        <v>529418.135787192</v>
      </c>
      <c r="BG270" s="596">
        <f t="shared" si="41"/>
        <v>515397.865787192</v>
      </c>
      <c r="BH270" s="596">
        <f t="shared" si="41"/>
        <v>13981.64</v>
      </c>
      <c r="BI270" s="596">
        <f t="shared" si="41"/>
        <v>38.63</v>
      </c>
      <c r="BJ270" s="596">
        <f t="shared" si="41"/>
        <v>357282.86</v>
      </c>
      <c r="BK270" s="596">
        <f t="shared" si="41"/>
        <v>199586</v>
      </c>
      <c r="BL270" s="596">
        <f t="shared" si="41"/>
        <v>157696.86</v>
      </c>
      <c r="BM270" s="596"/>
      <c r="BN270" s="596"/>
      <c r="BO270" s="596">
        <f>SUM(BO271:BO301)</f>
        <v>3250</v>
      </c>
      <c r="BP270" s="596">
        <f>SUM(BP271:BP301)</f>
        <v>3250</v>
      </c>
      <c r="BQ270" s="596"/>
      <c r="BR270" s="596"/>
      <c r="BS270" s="596"/>
      <c r="BT270" s="800"/>
      <c r="BU270" s="556"/>
      <c r="BW270" s="414"/>
      <c r="BX270" s="436"/>
    </row>
    <row r="271" s="440" customFormat="1" ht="33" customHeight="1" spans="1:76">
      <c r="A271" s="751">
        <v>1</v>
      </c>
      <c r="B271" s="619" t="s">
        <v>1958</v>
      </c>
      <c r="C271" s="619" t="s">
        <v>1959</v>
      </c>
      <c r="D271" s="619">
        <v>654300</v>
      </c>
      <c r="E271" s="619" t="s">
        <v>1960</v>
      </c>
      <c r="F271" s="619" t="s">
        <v>1961</v>
      </c>
      <c r="G271" s="619" t="s">
        <v>1962</v>
      </c>
      <c r="H271" s="619" t="s">
        <v>301</v>
      </c>
      <c r="I271" s="619" t="s">
        <v>241</v>
      </c>
      <c r="J271" s="653">
        <v>2020</v>
      </c>
      <c r="K271" s="653">
        <v>3</v>
      </c>
      <c r="L271" s="655">
        <v>44197</v>
      </c>
      <c r="M271" s="655">
        <v>44835</v>
      </c>
      <c r="N271" s="619" t="s">
        <v>1962</v>
      </c>
      <c r="O271" s="619" t="s">
        <v>812</v>
      </c>
      <c r="P271" s="619" t="s">
        <v>1963</v>
      </c>
      <c r="Q271" s="619" t="s">
        <v>1964</v>
      </c>
      <c r="R271" s="668">
        <v>10400</v>
      </c>
      <c r="S271" s="619" t="s">
        <v>213</v>
      </c>
      <c r="T271" s="619" t="s">
        <v>213</v>
      </c>
      <c r="U271" s="619" t="s">
        <v>213</v>
      </c>
      <c r="V271" s="619" t="s">
        <v>214</v>
      </c>
      <c r="W271" s="619" t="s">
        <v>213</v>
      </c>
      <c r="X271" s="619" t="s">
        <v>213</v>
      </c>
      <c r="Y271" s="619" t="s">
        <v>213</v>
      </c>
      <c r="Z271" s="619" t="s">
        <v>213</v>
      </c>
      <c r="AA271" s="619" t="s">
        <v>214</v>
      </c>
      <c r="AB271" s="790"/>
      <c r="AC271" s="790"/>
      <c r="AD271" s="619" t="s">
        <v>213</v>
      </c>
      <c r="AE271" s="619" t="s">
        <v>213</v>
      </c>
      <c r="AF271" s="619" t="s">
        <v>1965</v>
      </c>
      <c r="AG271" s="619" t="s">
        <v>225</v>
      </c>
      <c r="AH271" s="619" t="s">
        <v>214</v>
      </c>
      <c r="AI271" s="619"/>
      <c r="AJ271" s="619" t="s">
        <v>260</v>
      </c>
      <c r="AK271" s="685">
        <f t="shared" ref="AK271:AK273" si="42">AL271+AM271+AN271+AO271+AP271</f>
        <v>10400</v>
      </c>
      <c r="AL271" s="685"/>
      <c r="AM271" s="685">
        <v>8000</v>
      </c>
      <c r="AN271" s="685">
        <v>2400</v>
      </c>
      <c r="AO271" s="685"/>
      <c r="AP271" s="685"/>
      <c r="AQ271" s="685">
        <f t="shared" ref="AQ271:AQ273" si="43">AR271+AS271+AT271+AU271+AV271</f>
        <v>0</v>
      </c>
      <c r="AR271" s="685"/>
      <c r="AS271" s="685"/>
      <c r="AT271" s="685"/>
      <c r="AU271" s="685"/>
      <c r="AV271" s="685"/>
      <c r="AW271" s="685">
        <v>8000</v>
      </c>
      <c r="AX271" s="685">
        <v>6000</v>
      </c>
      <c r="AY271" s="685">
        <v>2400</v>
      </c>
      <c r="AZ271" s="685">
        <v>2000</v>
      </c>
      <c r="BA271" s="685"/>
      <c r="BB271" s="685"/>
      <c r="BC271" s="668">
        <v>6000</v>
      </c>
      <c r="BD271" s="668"/>
      <c r="BE271" s="799">
        <v>10</v>
      </c>
      <c r="BF271" s="685">
        <v>21004</v>
      </c>
      <c r="BG271" s="685">
        <v>21004</v>
      </c>
      <c r="BH271" s="685"/>
      <c r="BI271" s="685"/>
      <c r="BJ271" s="685">
        <f>BK271+BL271</f>
        <v>14700</v>
      </c>
      <c r="BK271" s="685">
        <v>10400</v>
      </c>
      <c r="BL271" s="685">
        <v>4300</v>
      </c>
      <c r="BM271" s="685">
        <v>1.44</v>
      </c>
      <c r="BN271" s="685">
        <v>10</v>
      </c>
      <c r="BO271" s="685"/>
      <c r="BP271" s="685"/>
      <c r="BQ271" s="799"/>
      <c r="BR271" s="799"/>
      <c r="BS271" s="799"/>
      <c r="BT271" s="801"/>
      <c r="BU271" s="812"/>
      <c r="BW271" s="415" t="str">
        <f>VLOOKUP(P271,'[1]2021年自治区专项债券项目财政部、发改委审核通过明细表'!$F:$F,1,FALSE)</f>
        <v>P20654300-0060</v>
      </c>
      <c r="BX271" s="415" t="str">
        <f>VLOOKUP(E271,'[1]2021年自治区专项债券项目财政部、发改委审核通过明细表'!$E:$E,1,FALSE)</f>
        <v>阿勒泰地区人民医院诊治能力提升附属设施建设项目</v>
      </c>
    </row>
    <row r="272" s="441" customFormat="1" ht="33" customHeight="1" spans="1:76">
      <c r="A272" s="751">
        <v>2</v>
      </c>
      <c r="B272" s="619" t="s">
        <v>1958</v>
      </c>
      <c r="C272" s="619" t="s">
        <v>1959</v>
      </c>
      <c r="D272" s="619">
        <v>654300</v>
      </c>
      <c r="E272" s="619" t="s">
        <v>1966</v>
      </c>
      <c r="F272" s="619" t="s">
        <v>1967</v>
      </c>
      <c r="G272" s="619" t="s">
        <v>1968</v>
      </c>
      <c r="H272" s="619" t="s">
        <v>301</v>
      </c>
      <c r="I272" s="619" t="s">
        <v>209</v>
      </c>
      <c r="J272" s="653">
        <v>2020</v>
      </c>
      <c r="K272" s="653">
        <v>1</v>
      </c>
      <c r="L272" s="655">
        <v>44075</v>
      </c>
      <c r="M272" s="655">
        <v>44348</v>
      </c>
      <c r="N272" s="619" t="s">
        <v>1968</v>
      </c>
      <c r="O272" s="619" t="s">
        <v>812</v>
      </c>
      <c r="P272" s="619" t="s">
        <v>1969</v>
      </c>
      <c r="Q272" s="619" t="s">
        <v>1970</v>
      </c>
      <c r="R272" s="668">
        <v>1296</v>
      </c>
      <c r="S272" s="619" t="s">
        <v>213</v>
      </c>
      <c r="T272" s="619" t="s">
        <v>213</v>
      </c>
      <c r="U272" s="619" t="s">
        <v>213</v>
      </c>
      <c r="V272" s="619" t="s">
        <v>213</v>
      </c>
      <c r="W272" s="619" t="s">
        <v>213</v>
      </c>
      <c r="X272" s="619" t="s">
        <v>213</v>
      </c>
      <c r="Y272" s="619" t="s">
        <v>213</v>
      </c>
      <c r="Z272" s="619" t="s">
        <v>213</v>
      </c>
      <c r="AA272" s="619" t="s">
        <v>213</v>
      </c>
      <c r="AB272" s="668"/>
      <c r="AC272" s="668"/>
      <c r="AD272" s="628" t="s">
        <v>213</v>
      </c>
      <c r="AE272" s="619" t="s">
        <v>213</v>
      </c>
      <c r="AF272" s="619" t="s">
        <v>1971</v>
      </c>
      <c r="AG272" s="619" t="s">
        <v>225</v>
      </c>
      <c r="AH272" s="619" t="s">
        <v>214</v>
      </c>
      <c r="AI272" s="619"/>
      <c r="AJ272" s="619" t="s">
        <v>260</v>
      </c>
      <c r="AK272" s="685">
        <f t="shared" si="42"/>
        <v>1296</v>
      </c>
      <c r="AL272" s="685"/>
      <c r="AM272" s="685">
        <v>1000</v>
      </c>
      <c r="AN272" s="685">
        <v>296</v>
      </c>
      <c r="AO272" s="685"/>
      <c r="AP272" s="685"/>
      <c r="AQ272" s="685">
        <f t="shared" si="43"/>
        <v>50</v>
      </c>
      <c r="AR272" s="685"/>
      <c r="AS272" s="685"/>
      <c r="AT272" s="685">
        <v>50</v>
      </c>
      <c r="AU272" s="685"/>
      <c r="AV272" s="685"/>
      <c r="AW272" s="685">
        <v>1246</v>
      </c>
      <c r="AX272" s="685">
        <v>1000</v>
      </c>
      <c r="AY272" s="685"/>
      <c r="AZ272" s="685"/>
      <c r="BA272" s="685"/>
      <c r="BB272" s="685"/>
      <c r="BC272" s="668">
        <v>1000</v>
      </c>
      <c r="BD272" s="668"/>
      <c r="BE272" s="685">
        <v>10</v>
      </c>
      <c r="BF272" s="685">
        <v>2742.09</v>
      </c>
      <c r="BG272" s="685">
        <v>2742.09</v>
      </c>
      <c r="BH272" s="685"/>
      <c r="BI272" s="685"/>
      <c r="BJ272" s="685">
        <v>1602.09</v>
      </c>
      <c r="BK272" s="685">
        <v>1296</v>
      </c>
      <c r="BL272" s="685">
        <v>306.09</v>
      </c>
      <c r="BM272" s="685">
        <v>1.68</v>
      </c>
      <c r="BN272" s="685">
        <v>10</v>
      </c>
      <c r="BO272" s="685">
        <v>50</v>
      </c>
      <c r="BP272" s="685">
        <v>50</v>
      </c>
      <c r="BQ272" s="685"/>
      <c r="BR272" s="685"/>
      <c r="BS272" s="685"/>
      <c r="BT272" s="802"/>
      <c r="BU272" s="812"/>
      <c r="BW272" s="415" t="str">
        <f>VLOOKUP(P272,'[1]2021年自治区专项债券项目财政部、发改委审核通过明细表'!$F:$F,1,FALSE)</f>
        <v>P20654300-0059</v>
      </c>
      <c r="BX272" s="415" t="str">
        <f>VLOOKUP(E272,'[1]2021年自治区专项债券项目财政部、发改委审核通过明细表'!$E:$E,1,FALSE)</f>
        <v>新疆阿勒泰地区哈萨克医医院规范发热门诊建设项目</v>
      </c>
    </row>
    <row r="273" s="440" customFormat="1" ht="33" customHeight="1" spans="1:76">
      <c r="A273" s="751">
        <v>3</v>
      </c>
      <c r="B273" s="619" t="s">
        <v>1958</v>
      </c>
      <c r="C273" s="619" t="s">
        <v>1959</v>
      </c>
      <c r="D273" s="619">
        <v>654300</v>
      </c>
      <c r="E273" s="619" t="s">
        <v>1972</v>
      </c>
      <c r="F273" s="619" t="s">
        <v>1973</v>
      </c>
      <c r="G273" s="619" t="s">
        <v>1974</v>
      </c>
      <c r="H273" s="619" t="s">
        <v>41</v>
      </c>
      <c r="I273" s="619" t="s">
        <v>241</v>
      </c>
      <c r="J273" s="653">
        <v>2020</v>
      </c>
      <c r="K273" s="653">
        <v>1</v>
      </c>
      <c r="L273" s="655">
        <v>44317</v>
      </c>
      <c r="M273" s="655">
        <v>44562</v>
      </c>
      <c r="N273" s="619" t="s">
        <v>1974</v>
      </c>
      <c r="O273" s="619" t="s">
        <v>1975</v>
      </c>
      <c r="P273" s="619" t="s">
        <v>1976</v>
      </c>
      <c r="Q273" s="619" t="s">
        <v>1977</v>
      </c>
      <c r="R273" s="668">
        <v>10000</v>
      </c>
      <c r="S273" s="654" t="s">
        <v>213</v>
      </c>
      <c r="T273" s="654" t="s">
        <v>213</v>
      </c>
      <c r="U273" s="654" t="s">
        <v>214</v>
      </c>
      <c r="V273" s="654" t="s">
        <v>214</v>
      </c>
      <c r="W273" s="654" t="s">
        <v>213</v>
      </c>
      <c r="X273" s="654" t="s">
        <v>214</v>
      </c>
      <c r="Y273" s="654" t="s">
        <v>214</v>
      </c>
      <c r="Z273" s="654" t="s">
        <v>214</v>
      </c>
      <c r="AA273" s="654" t="s">
        <v>214</v>
      </c>
      <c r="AB273" s="782"/>
      <c r="AC273" s="782"/>
      <c r="AD273" s="654" t="s">
        <v>213</v>
      </c>
      <c r="AE273" s="654" t="s">
        <v>213</v>
      </c>
      <c r="AF273" s="619" t="s">
        <v>1978</v>
      </c>
      <c r="AG273" s="619" t="s">
        <v>225</v>
      </c>
      <c r="AH273" s="619" t="s">
        <v>214</v>
      </c>
      <c r="AI273" s="619"/>
      <c r="AJ273" s="619" t="s">
        <v>260</v>
      </c>
      <c r="AK273" s="685">
        <f t="shared" si="42"/>
        <v>10000</v>
      </c>
      <c r="AL273" s="685"/>
      <c r="AM273" s="685">
        <v>8000</v>
      </c>
      <c r="AN273" s="685">
        <v>2000</v>
      </c>
      <c r="AO273" s="685"/>
      <c r="AP273" s="685"/>
      <c r="AQ273" s="685">
        <f t="shared" si="43"/>
        <v>0</v>
      </c>
      <c r="AR273" s="685"/>
      <c r="AS273" s="685"/>
      <c r="AT273" s="685"/>
      <c r="AU273" s="685"/>
      <c r="AV273" s="685"/>
      <c r="AW273" s="685">
        <v>6000</v>
      </c>
      <c r="AX273" s="685">
        <v>5000</v>
      </c>
      <c r="AY273" s="685">
        <v>4000</v>
      </c>
      <c r="AZ273" s="685">
        <v>3000</v>
      </c>
      <c r="BA273" s="685"/>
      <c r="BB273" s="685"/>
      <c r="BC273" s="668">
        <v>3000</v>
      </c>
      <c r="BD273" s="668"/>
      <c r="BE273" s="791">
        <v>10</v>
      </c>
      <c r="BF273" s="685">
        <v>34248</v>
      </c>
      <c r="BG273" s="685">
        <v>34248</v>
      </c>
      <c r="BH273" s="685"/>
      <c r="BI273" s="685"/>
      <c r="BJ273" s="685">
        <v>23600</v>
      </c>
      <c r="BK273" s="685">
        <v>10000</v>
      </c>
      <c r="BL273" s="685">
        <v>13600</v>
      </c>
      <c r="BM273" s="685">
        <v>1.78</v>
      </c>
      <c r="BN273" s="685">
        <v>10</v>
      </c>
      <c r="BO273" s="685"/>
      <c r="BP273" s="685"/>
      <c r="BQ273" s="791"/>
      <c r="BR273" s="791"/>
      <c r="BS273" s="791"/>
      <c r="BT273" s="803"/>
      <c r="BU273" s="812"/>
      <c r="BW273" s="415" t="str">
        <f>VLOOKUP(P273,'[1]2021年自治区专项债券项目财政部、发改委审核通过明细表'!$F:$F,1,FALSE)</f>
        <v>P20654300-0064</v>
      </c>
      <c r="BX273" s="415" t="str">
        <f>VLOOKUP(E273,'[1]2021年自治区专项债券项目财政部、发改委审核通过明细表'!$E:$E,1,FALSE)</f>
        <v>阿勒泰地区全域旅游智慧交通基础设施改造项目</v>
      </c>
    </row>
    <row r="274" s="440" customFormat="1" ht="33" customHeight="1" spans="1:76">
      <c r="A274" s="751">
        <v>4</v>
      </c>
      <c r="B274" s="619" t="s">
        <v>1958</v>
      </c>
      <c r="C274" s="619" t="s">
        <v>1979</v>
      </c>
      <c r="D274" s="619">
        <v>654301</v>
      </c>
      <c r="E274" s="619" t="s">
        <v>1980</v>
      </c>
      <c r="F274" s="619" t="s">
        <v>1981</v>
      </c>
      <c r="G274" s="619" t="s">
        <v>1982</v>
      </c>
      <c r="H274" s="619" t="s">
        <v>45</v>
      </c>
      <c r="I274" s="619" t="s">
        <v>209</v>
      </c>
      <c r="J274" s="619">
        <v>2019</v>
      </c>
      <c r="K274" s="619" t="s">
        <v>727</v>
      </c>
      <c r="L274" s="770">
        <v>44014</v>
      </c>
      <c r="M274" s="770">
        <v>44378</v>
      </c>
      <c r="N274" s="619" t="s">
        <v>1982</v>
      </c>
      <c r="O274" s="619" t="s">
        <v>87</v>
      </c>
      <c r="P274" s="619" t="s">
        <v>1983</v>
      </c>
      <c r="Q274" s="627" t="s">
        <v>1984</v>
      </c>
      <c r="R274" s="668">
        <v>2100</v>
      </c>
      <c r="S274" s="619" t="s">
        <v>213</v>
      </c>
      <c r="T274" s="619" t="s">
        <v>213</v>
      </c>
      <c r="U274" s="619" t="s">
        <v>213</v>
      </c>
      <c r="V274" s="619" t="s">
        <v>213</v>
      </c>
      <c r="W274" s="619" t="s">
        <v>213</v>
      </c>
      <c r="X274" s="619" t="s">
        <v>213</v>
      </c>
      <c r="Y274" s="619" t="s">
        <v>213</v>
      </c>
      <c r="Z274" s="619" t="s">
        <v>213</v>
      </c>
      <c r="AA274" s="619" t="s">
        <v>213</v>
      </c>
      <c r="AB274" s="668"/>
      <c r="AC274" s="668"/>
      <c r="AD274" s="628" t="s">
        <v>213</v>
      </c>
      <c r="AE274" s="619" t="s">
        <v>213</v>
      </c>
      <c r="AF274" s="619" t="s">
        <v>1985</v>
      </c>
      <c r="AG274" s="619" t="s">
        <v>548</v>
      </c>
      <c r="AH274" s="619" t="s">
        <v>214</v>
      </c>
      <c r="AI274" s="619"/>
      <c r="AJ274" s="619" t="s">
        <v>260</v>
      </c>
      <c r="AK274" s="685">
        <v>2100</v>
      </c>
      <c r="AL274" s="685">
        <v>100</v>
      </c>
      <c r="AM274" s="685">
        <v>2000</v>
      </c>
      <c r="AN274" s="685"/>
      <c r="AO274" s="685"/>
      <c r="AP274" s="685"/>
      <c r="AQ274" s="685">
        <v>1000</v>
      </c>
      <c r="AR274" s="685"/>
      <c r="AS274" s="685">
        <v>1000</v>
      </c>
      <c r="AT274" s="685"/>
      <c r="AU274" s="685"/>
      <c r="AV274" s="685"/>
      <c r="AW274" s="685">
        <v>1100</v>
      </c>
      <c r="AX274" s="685">
        <v>1000</v>
      </c>
      <c r="AY274" s="685"/>
      <c r="AZ274" s="685"/>
      <c r="BA274" s="685"/>
      <c r="BB274" s="685"/>
      <c r="BC274" s="668">
        <v>1000</v>
      </c>
      <c r="BD274" s="668"/>
      <c r="BE274" s="685" t="s">
        <v>10</v>
      </c>
      <c r="BF274" s="685">
        <v>9147.03</v>
      </c>
      <c r="BG274" s="685">
        <v>9147.03</v>
      </c>
      <c r="BH274" s="685"/>
      <c r="BI274" s="685"/>
      <c r="BJ274" s="685">
        <v>6508.14</v>
      </c>
      <c r="BK274" s="685">
        <v>2100</v>
      </c>
      <c r="BL274" s="685">
        <v>4408.14</v>
      </c>
      <c r="BM274" s="685">
        <v>1.63</v>
      </c>
      <c r="BN274" s="685">
        <v>10</v>
      </c>
      <c r="BO274" s="685">
        <v>1000</v>
      </c>
      <c r="BP274" s="685">
        <v>1000</v>
      </c>
      <c r="BQ274" s="685"/>
      <c r="BR274" s="685"/>
      <c r="BS274" s="685"/>
      <c r="BT274" s="802"/>
      <c r="BU274" s="627"/>
      <c r="BW274" s="415" t="str">
        <f>VLOOKUP(P274,'[1]2021年自治区专项债券项目财政部、发改委审核通过明细表'!$F:$F,1,FALSE)</f>
        <v>P19654301-0101</v>
      </c>
      <c r="BX274" s="415" t="str">
        <f>VLOOKUP(E274,'[1]2021年自治区专项债券项目财政部、发改委审核通过明细表'!$E:$E,1,FALSE)</f>
        <v>阿勒泰市城乡冷链物流建设项目</v>
      </c>
    </row>
    <row r="275" s="440" customFormat="1" ht="33" customHeight="1" spans="1:76">
      <c r="A275" s="751">
        <v>5</v>
      </c>
      <c r="B275" s="619" t="s">
        <v>1958</v>
      </c>
      <c r="C275" s="619" t="s">
        <v>1979</v>
      </c>
      <c r="D275" s="619">
        <v>654301</v>
      </c>
      <c r="E275" s="619" t="s">
        <v>1986</v>
      </c>
      <c r="F275" s="619" t="s">
        <v>1987</v>
      </c>
      <c r="G275" s="619" t="s">
        <v>1982</v>
      </c>
      <c r="H275" s="619" t="s">
        <v>1988</v>
      </c>
      <c r="I275" s="619" t="s">
        <v>241</v>
      </c>
      <c r="J275" s="619">
        <v>2020</v>
      </c>
      <c r="K275" s="619" t="s">
        <v>759</v>
      </c>
      <c r="L275" s="770">
        <v>44317</v>
      </c>
      <c r="M275" s="770">
        <v>44501</v>
      </c>
      <c r="N275" s="619" t="s">
        <v>1982</v>
      </c>
      <c r="O275" s="619" t="s">
        <v>87</v>
      </c>
      <c r="P275" s="619" t="s">
        <v>1989</v>
      </c>
      <c r="Q275" s="627" t="s">
        <v>1990</v>
      </c>
      <c r="R275" s="668">
        <v>5000</v>
      </c>
      <c r="S275" s="619" t="s">
        <v>213</v>
      </c>
      <c r="T275" s="619" t="s">
        <v>213</v>
      </c>
      <c r="U275" s="619" t="s">
        <v>213</v>
      </c>
      <c r="V275" s="619" t="s">
        <v>214</v>
      </c>
      <c r="W275" s="619" t="s">
        <v>213</v>
      </c>
      <c r="X275" s="619" t="s">
        <v>213</v>
      </c>
      <c r="Y275" s="619" t="s">
        <v>213</v>
      </c>
      <c r="Z275" s="619" t="s">
        <v>213</v>
      </c>
      <c r="AA275" s="619" t="s">
        <v>214</v>
      </c>
      <c r="AB275" s="668"/>
      <c r="AC275" s="668"/>
      <c r="AD275" s="628" t="s">
        <v>213</v>
      </c>
      <c r="AE275" s="619" t="s">
        <v>213</v>
      </c>
      <c r="AF275" s="619" t="s">
        <v>1991</v>
      </c>
      <c r="AG275" s="619" t="s">
        <v>548</v>
      </c>
      <c r="AH275" s="619" t="s">
        <v>214</v>
      </c>
      <c r="AI275" s="619"/>
      <c r="AJ275" s="619" t="s">
        <v>260</v>
      </c>
      <c r="AK275" s="685">
        <v>5000</v>
      </c>
      <c r="AL275" s="685">
        <v>3000</v>
      </c>
      <c r="AM275" s="685">
        <v>2000</v>
      </c>
      <c r="AN275" s="685"/>
      <c r="AO275" s="685"/>
      <c r="AP275" s="685"/>
      <c r="AQ275" s="685">
        <v>0</v>
      </c>
      <c r="AR275" s="685"/>
      <c r="AS275" s="685"/>
      <c r="AT275" s="685"/>
      <c r="AU275" s="685"/>
      <c r="AV275" s="685"/>
      <c r="AW275" s="685">
        <v>5000</v>
      </c>
      <c r="AX275" s="685">
        <v>2000</v>
      </c>
      <c r="AY275" s="685"/>
      <c r="AZ275" s="685"/>
      <c r="BA275" s="685"/>
      <c r="BB275" s="685"/>
      <c r="BC275" s="668">
        <v>2000</v>
      </c>
      <c r="BD275" s="668"/>
      <c r="BE275" s="685" t="s">
        <v>10</v>
      </c>
      <c r="BF275" s="685">
        <v>4770</v>
      </c>
      <c r="BG275" s="685">
        <v>4770</v>
      </c>
      <c r="BH275" s="685"/>
      <c r="BI275" s="685"/>
      <c r="BJ275" s="685">
        <v>5367.7</v>
      </c>
      <c r="BK275" s="685">
        <v>5000</v>
      </c>
      <c r="BL275" s="685">
        <v>367.7</v>
      </c>
      <c r="BM275" s="685">
        <v>1.52</v>
      </c>
      <c r="BN275" s="685">
        <v>10</v>
      </c>
      <c r="BO275" s="685"/>
      <c r="BP275" s="685"/>
      <c r="BQ275" s="685"/>
      <c r="BR275" s="685"/>
      <c r="BS275" s="685"/>
      <c r="BT275" s="802"/>
      <c r="BU275" s="627"/>
      <c r="BW275" s="415" t="str">
        <f>VLOOKUP(P275,'[1]2021年自治区专项债券项目财政部、发改委审核通过明细表'!$F:$F,1,FALSE)</f>
        <v>P20654301-0103</v>
      </c>
      <c r="BX275" s="415" t="str">
        <f>VLOOKUP(E275,'[1]2021年自治区专项债券项目财政部、发改委审核通过明细表'!$E:$E,1,FALSE)</f>
        <v>阿勒泰市园艺路片区老旧小区配套基础设施建设项目</v>
      </c>
    </row>
    <row r="276" s="440" customFormat="1" ht="33" customHeight="1" spans="1:76">
      <c r="A276" s="751">
        <v>6</v>
      </c>
      <c r="B276" s="619" t="s">
        <v>1958</v>
      </c>
      <c r="C276" s="619" t="s">
        <v>1979</v>
      </c>
      <c r="D276" s="619">
        <v>654301</v>
      </c>
      <c r="E276" s="752" t="s">
        <v>1992</v>
      </c>
      <c r="F276" s="619" t="s">
        <v>1993</v>
      </c>
      <c r="G276" s="619" t="s">
        <v>1994</v>
      </c>
      <c r="H276" s="619" t="s">
        <v>15</v>
      </c>
      <c r="I276" s="619" t="s">
        <v>241</v>
      </c>
      <c r="J276" s="619">
        <v>2021</v>
      </c>
      <c r="K276" s="619" t="s">
        <v>727</v>
      </c>
      <c r="L276" s="770">
        <v>44378</v>
      </c>
      <c r="M276" s="770">
        <v>44835</v>
      </c>
      <c r="N276" s="619" t="s">
        <v>1995</v>
      </c>
      <c r="O276" s="619" t="s">
        <v>94</v>
      </c>
      <c r="P276" s="619" t="s">
        <v>1996</v>
      </c>
      <c r="Q276" s="627" t="s">
        <v>1997</v>
      </c>
      <c r="R276" s="668">
        <v>7200</v>
      </c>
      <c r="S276" s="619" t="s">
        <v>213</v>
      </c>
      <c r="T276" s="619" t="s">
        <v>213</v>
      </c>
      <c r="U276" s="619" t="s">
        <v>213</v>
      </c>
      <c r="V276" s="619" t="s">
        <v>214</v>
      </c>
      <c r="W276" s="619" t="s">
        <v>213</v>
      </c>
      <c r="X276" s="619" t="s">
        <v>214</v>
      </c>
      <c r="Y276" s="619" t="s">
        <v>214</v>
      </c>
      <c r="Z276" s="619" t="s">
        <v>214</v>
      </c>
      <c r="AA276" s="619" t="s">
        <v>214</v>
      </c>
      <c r="AB276" s="668">
        <v>3000</v>
      </c>
      <c r="AC276" s="668"/>
      <c r="AD276" s="628" t="s">
        <v>213</v>
      </c>
      <c r="AE276" s="619" t="s">
        <v>213</v>
      </c>
      <c r="AF276" s="619" t="s">
        <v>1998</v>
      </c>
      <c r="AG276" s="619" t="s">
        <v>548</v>
      </c>
      <c r="AH276" s="619" t="s">
        <v>214</v>
      </c>
      <c r="AI276" s="619" t="s">
        <v>214</v>
      </c>
      <c r="AJ276" s="619" t="s">
        <v>260</v>
      </c>
      <c r="AK276" s="685">
        <v>7200</v>
      </c>
      <c r="AL276" s="685"/>
      <c r="AM276" s="685">
        <v>3000</v>
      </c>
      <c r="AN276" s="685"/>
      <c r="AO276" s="685">
        <v>4200</v>
      </c>
      <c r="AP276" s="685"/>
      <c r="AQ276" s="685">
        <v>0</v>
      </c>
      <c r="AR276" s="685"/>
      <c r="AS276" s="685"/>
      <c r="AT276" s="685"/>
      <c r="AU276" s="685"/>
      <c r="AV276" s="685"/>
      <c r="AW276" s="685">
        <v>7200</v>
      </c>
      <c r="AX276" s="685">
        <v>3000</v>
      </c>
      <c r="AY276" s="685"/>
      <c r="AZ276" s="685"/>
      <c r="BA276" s="685"/>
      <c r="BB276" s="685"/>
      <c r="BC276" s="668">
        <v>3000</v>
      </c>
      <c r="BD276" s="668">
        <v>3000</v>
      </c>
      <c r="BE276" s="685" t="s">
        <v>10</v>
      </c>
      <c r="BF276" s="685">
        <v>20988.37</v>
      </c>
      <c r="BG276" s="685">
        <v>20988.37</v>
      </c>
      <c r="BH276" s="685"/>
      <c r="BI276" s="685"/>
      <c r="BJ276" s="685">
        <v>13765.16</v>
      </c>
      <c r="BK276" s="685">
        <v>7200</v>
      </c>
      <c r="BL276" s="685">
        <v>6565.16</v>
      </c>
      <c r="BM276" s="685">
        <v>1.28</v>
      </c>
      <c r="BN276" s="685">
        <v>10</v>
      </c>
      <c r="BO276" s="685"/>
      <c r="BP276" s="685"/>
      <c r="BQ276" s="685"/>
      <c r="BR276" s="685"/>
      <c r="BS276" s="685"/>
      <c r="BT276" s="802"/>
      <c r="BU276" s="627"/>
      <c r="BV276" s="813" t="s">
        <v>1837</v>
      </c>
      <c r="BW276" s="415" t="e">
        <f>VLOOKUP(P276,'[1]2021年自治区专项债券项目财政部、发改委审核通过明细表'!$F:$F,1,FALSE)</f>
        <v>#N/A</v>
      </c>
      <c r="BX276" s="415" t="str">
        <f>VLOOKUP(E276,'[1]2021年自治区专项债券项目财政部、发改委审核通过明细表'!$E:$E,1,FALSE)</f>
        <v>阿勒泰市南北区多功能停车场建设项目</v>
      </c>
    </row>
    <row r="277" s="440" customFormat="1" ht="33" customHeight="1" spans="1:76">
      <c r="A277" s="751">
        <v>7</v>
      </c>
      <c r="B277" s="627" t="s">
        <v>1958</v>
      </c>
      <c r="C277" s="619" t="s">
        <v>1979</v>
      </c>
      <c r="D277" s="619">
        <v>654301</v>
      </c>
      <c r="E277" s="619" t="s">
        <v>1999</v>
      </c>
      <c r="F277" s="619" t="s">
        <v>2000</v>
      </c>
      <c r="G277" s="619" t="s">
        <v>1994</v>
      </c>
      <c r="H277" s="619" t="s">
        <v>15</v>
      </c>
      <c r="I277" s="619" t="s">
        <v>241</v>
      </c>
      <c r="J277" s="619">
        <v>2021</v>
      </c>
      <c r="K277" s="619" t="s">
        <v>727</v>
      </c>
      <c r="L277" s="770">
        <v>44378</v>
      </c>
      <c r="M277" s="770">
        <v>44835</v>
      </c>
      <c r="N277" s="619" t="s">
        <v>1995</v>
      </c>
      <c r="O277" s="619" t="s">
        <v>94</v>
      </c>
      <c r="P277" s="619" t="s">
        <v>2001</v>
      </c>
      <c r="Q277" s="619" t="s">
        <v>2002</v>
      </c>
      <c r="R277" s="668">
        <v>2000</v>
      </c>
      <c r="S277" s="619" t="s">
        <v>213</v>
      </c>
      <c r="T277" s="619" t="s">
        <v>213</v>
      </c>
      <c r="U277" s="619" t="s">
        <v>213</v>
      </c>
      <c r="V277" s="619" t="s">
        <v>214</v>
      </c>
      <c r="W277" s="619" t="s">
        <v>213</v>
      </c>
      <c r="X277" s="619" t="s">
        <v>214</v>
      </c>
      <c r="Y277" s="619" t="s">
        <v>214</v>
      </c>
      <c r="Z277" s="619" t="s">
        <v>214</v>
      </c>
      <c r="AA277" s="619" t="s">
        <v>214</v>
      </c>
      <c r="AB277" s="668">
        <v>1000</v>
      </c>
      <c r="AC277" s="668"/>
      <c r="AD277" s="628" t="s">
        <v>213</v>
      </c>
      <c r="AE277" s="619" t="s">
        <v>213</v>
      </c>
      <c r="AF277" s="619" t="s">
        <v>2003</v>
      </c>
      <c r="AG277" s="619" t="s">
        <v>548</v>
      </c>
      <c r="AH277" s="619" t="s">
        <v>214</v>
      </c>
      <c r="AI277" s="619" t="s">
        <v>214</v>
      </c>
      <c r="AJ277" s="619" t="s">
        <v>260</v>
      </c>
      <c r="AK277" s="685">
        <v>2000</v>
      </c>
      <c r="AL277" s="685"/>
      <c r="AM277" s="685">
        <v>1000</v>
      </c>
      <c r="AN277" s="685"/>
      <c r="AO277" s="685">
        <v>1000</v>
      </c>
      <c r="AP277" s="685"/>
      <c r="AQ277" s="685">
        <v>0</v>
      </c>
      <c r="AR277" s="685"/>
      <c r="AS277" s="685"/>
      <c r="AT277" s="685"/>
      <c r="AU277" s="685"/>
      <c r="AV277" s="685"/>
      <c r="AW277" s="685">
        <v>2000</v>
      </c>
      <c r="AX277" s="685">
        <v>1000</v>
      </c>
      <c r="AY277" s="685"/>
      <c r="AZ277" s="685"/>
      <c r="BA277" s="685"/>
      <c r="BB277" s="685"/>
      <c r="BC277" s="668">
        <v>1000</v>
      </c>
      <c r="BD277" s="668">
        <v>1000</v>
      </c>
      <c r="BE277" s="685" t="s">
        <v>10</v>
      </c>
      <c r="BF277" s="685">
        <v>10294.32</v>
      </c>
      <c r="BG277" s="685">
        <v>10294.32</v>
      </c>
      <c r="BH277" s="685"/>
      <c r="BI277" s="685"/>
      <c r="BJ277" s="685">
        <v>8474.74</v>
      </c>
      <c r="BK277" s="685">
        <v>2000</v>
      </c>
      <c r="BL277" s="685">
        <v>6474.74</v>
      </c>
      <c r="BM277" s="685">
        <v>1.23</v>
      </c>
      <c r="BN277" s="685">
        <v>10</v>
      </c>
      <c r="BO277" s="685"/>
      <c r="BP277" s="685"/>
      <c r="BQ277" s="685"/>
      <c r="BR277" s="685"/>
      <c r="BS277" s="685"/>
      <c r="BT277" s="802"/>
      <c r="BU277" s="627"/>
      <c r="BW277" s="415" t="str">
        <f>VLOOKUP(P277,'[1]2021年自治区专项债券项目财政部、发改委审核通过明细表'!$F:$F,1,FALSE)</f>
        <v>P21654301-0005</v>
      </c>
      <c r="BX277" s="415" t="str">
        <f>VLOOKUP(E277,'[1]2021年自治区专项债券项目财政部、发改委审核通过明细表'!$E:$E,1,FALSE)</f>
        <v>阿勒泰市彩虹桥生态停车场建设项目</v>
      </c>
    </row>
    <row r="278" s="440" customFormat="1" ht="33" customHeight="1" spans="1:76">
      <c r="A278" s="751">
        <v>8</v>
      </c>
      <c r="B278" s="627" t="s">
        <v>1958</v>
      </c>
      <c r="C278" s="619" t="s">
        <v>1979</v>
      </c>
      <c r="D278" s="619">
        <v>654301</v>
      </c>
      <c r="E278" s="619" t="s">
        <v>2004</v>
      </c>
      <c r="F278" s="629" t="s">
        <v>2005</v>
      </c>
      <c r="G278" s="629" t="s">
        <v>1982</v>
      </c>
      <c r="H278" s="629" t="s">
        <v>1988</v>
      </c>
      <c r="I278" s="619" t="s">
        <v>241</v>
      </c>
      <c r="J278" s="771">
        <v>2020</v>
      </c>
      <c r="K278" s="771">
        <v>1</v>
      </c>
      <c r="L278" s="772">
        <v>44256</v>
      </c>
      <c r="M278" s="772">
        <v>44501</v>
      </c>
      <c r="N278" s="629" t="s">
        <v>1982</v>
      </c>
      <c r="O278" s="629" t="s">
        <v>1982</v>
      </c>
      <c r="P278" s="629" t="s">
        <v>2006</v>
      </c>
      <c r="Q278" s="629" t="s">
        <v>2007</v>
      </c>
      <c r="R278" s="782">
        <v>3000</v>
      </c>
      <c r="S278" s="619" t="s">
        <v>213</v>
      </c>
      <c r="T278" s="619" t="s">
        <v>213</v>
      </c>
      <c r="U278" s="619" t="s">
        <v>213</v>
      </c>
      <c r="V278" s="619" t="s">
        <v>214</v>
      </c>
      <c r="W278" s="619" t="s">
        <v>213</v>
      </c>
      <c r="X278" s="619" t="s">
        <v>213</v>
      </c>
      <c r="Y278" s="619" t="s">
        <v>213</v>
      </c>
      <c r="Z278" s="619" t="s">
        <v>213</v>
      </c>
      <c r="AA278" s="619" t="s">
        <v>213</v>
      </c>
      <c r="AB278" s="668"/>
      <c r="AC278" s="668"/>
      <c r="AD278" s="628" t="s">
        <v>213</v>
      </c>
      <c r="AE278" s="619" t="s">
        <v>213</v>
      </c>
      <c r="AF278" s="629" t="s">
        <v>2008</v>
      </c>
      <c r="AG278" s="629" t="s">
        <v>548</v>
      </c>
      <c r="AH278" s="629" t="s">
        <v>214</v>
      </c>
      <c r="AI278" s="629"/>
      <c r="AJ278" s="629" t="s">
        <v>260</v>
      </c>
      <c r="AK278" s="791">
        <v>3000</v>
      </c>
      <c r="AL278" s="791">
        <v>2000</v>
      </c>
      <c r="AM278" s="791">
        <v>1000</v>
      </c>
      <c r="AN278" s="791"/>
      <c r="AO278" s="791"/>
      <c r="AP278" s="791"/>
      <c r="AQ278" s="791"/>
      <c r="AR278" s="791"/>
      <c r="AS278" s="791"/>
      <c r="AT278" s="791"/>
      <c r="AU278" s="791"/>
      <c r="AV278" s="791"/>
      <c r="AW278" s="791">
        <v>1000</v>
      </c>
      <c r="AX278" s="791">
        <v>1000</v>
      </c>
      <c r="AY278" s="791"/>
      <c r="AZ278" s="791"/>
      <c r="BA278" s="791"/>
      <c r="BB278" s="791"/>
      <c r="BC278" s="782">
        <v>1000</v>
      </c>
      <c r="BD278" s="782"/>
      <c r="BE278" s="791" t="s">
        <v>10</v>
      </c>
      <c r="BF278" s="791">
        <v>4230</v>
      </c>
      <c r="BG278" s="791">
        <v>4230</v>
      </c>
      <c r="BH278" s="791"/>
      <c r="BI278" s="791"/>
      <c r="BJ278" s="791">
        <v>3233</v>
      </c>
      <c r="BK278" s="791">
        <v>3000</v>
      </c>
      <c r="BL278" s="791">
        <v>233</v>
      </c>
      <c r="BM278" s="791">
        <v>2.76</v>
      </c>
      <c r="BN278" s="685">
        <v>10</v>
      </c>
      <c r="BO278" s="791"/>
      <c r="BP278" s="791"/>
      <c r="BQ278" s="791"/>
      <c r="BR278" s="791"/>
      <c r="BS278" s="791"/>
      <c r="BT278" s="803"/>
      <c r="BU278" s="654"/>
      <c r="BW278" s="415" t="str">
        <f>VLOOKUP(P278,'[1]2021年自治区专项债券项目财政部、发改委审核通过明细表'!$F:$F,1,FALSE)</f>
        <v>P20654301-0093</v>
      </c>
      <c r="BX278" s="415" t="str">
        <f>VLOOKUP(E278,'[1]2021年自治区专项债券项目财政部、发改委审核通过明细表'!$E:$E,1,FALSE)</f>
        <v>阿勒泰市北屯镇老旧小区内改造配套基础设施建设项目</v>
      </c>
    </row>
    <row r="279" s="440" customFormat="1" ht="33" customHeight="1" spans="1:76">
      <c r="A279" s="751">
        <v>9</v>
      </c>
      <c r="B279" s="627" t="s">
        <v>1958</v>
      </c>
      <c r="C279" s="619" t="s">
        <v>1979</v>
      </c>
      <c r="D279" s="619">
        <v>654301</v>
      </c>
      <c r="E279" s="752" t="s">
        <v>2009</v>
      </c>
      <c r="F279" s="629" t="s">
        <v>2010</v>
      </c>
      <c r="G279" s="629" t="s">
        <v>1982</v>
      </c>
      <c r="H279" s="629" t="s">
        <v>2011</v>
      </c>
      <c r="I279" s="619" t="s">
        <v>209</v>
      </c>
      <c r="J279" s="771">
        <v>2020</v>
      </c>
      <c r="K279" s="771">
        <v>2</v>
      </c>
      <c r="L279" s="772">
        <v>44075</v>
      </c>
      <c r="M279" s="772">
        <v>44501</v>
      </c>
      <c r="N279" s="629" t="s">
        <v>1982</v>
      </c>
      <c r="O279" s="629" t="s">
        <v>87</v>
      </c>
      <c r="P279" s="629" t="s">
        <v>2012</v>
      </c>
      <c r="Q279" s="629" t="s">
        <v>2013</v>
      </c>
      <c r="R279" s="782">
        <v>3220</v>
      </c>
      <c r="S279" s="619" t="s">
        <v>213</v>
      </c>
      <c r="T279" s="619" t="s">
        <v>213</v>
      </c>
      <c r="U279" s="619" t="s">
        <v>213</v>
      </c>
      <c r="V279" s="619" t="s">
        <v>214</v>
      </c>
      <c r="W279" s="619" t="s">
        <v>213</v>
      </c>
      <c r="X279" s="619" t="s">
        <v>214</v>
      </c>
      <c r="Y279" s="619" t="s">
        <v>214</v>
      </c>
      <c r="Z279" s="619" t="s">
        <v>214</v>
      </c>
      <c r="AA279" s="619" t="s">
        <v>214</v>
      </c>
      <c r="AB279" s="668"/>
      <c r="AC279" s="668"/>
      <c r="AD279" s="628" t="s">
        <v>213</v>
      </c>
      <c r="AE279" s="619" t="s">
        <v>213</v>
      </c>
      <c r="AF279" s="629" t="s">
        <v>2014</v>
      </c>
      <c r="AG279" s="629" t="s">
        <v>548</v>
      </c>
      <c r="AH279" s="629" t="s">
        <v>214</v>
      </c>
      <c r="AI279" s="629" t="s">
        <v>214</v>
      </c>
      <c r="AJ279" s="629" t="s">
        <v>260</v>
      </c>
      <c r="AK279" s="791">
        <v>3220</v>
      </c>
      <c r="AL279" s="791">
        <v>1220</v>
      </c>
      <c r="AM279" s="791">
        <v>2000</v>
      </c>
      <c r="AN279" s="791"/>
      <c r="AO279" s="791"/>
      <c r="AP279" s="791"/>
      <c r="AQ279" s="791"/>
      <c r="AR279" s="791"/>
      <c r="AS279" s="791"/>
      <c r="AT279" s="791"/>
      <c r="AU279" s="791"/>
      <c r="AV279" s="791"/>
      <c r="AW279" s="791">
        <v>1000</v>
      </c>
      <c r="AX279" s="791">
        <v>1000</v>
      </c>
      <c r="AY279" s="791"/>
      <c r="AZ279" s="791">
        <v>1000</v>
      </c>
      <c r="BA279" s="791"/>
      <c r="BB279" s="791"/>
      <c r="BC279" s="782">
        <v>1000</v>
      </c>
      <c r="BD279" s="782"/>
      <c r="BE279" s="791" t="s">
        <v>10</v>
      </c>
      <c r="BF279" s="791">
        <v>4032</v>
      </c>
      <c r="BG279" s="791">
        <v>4032</v>
      </c>
      <c r="BH279" s="791"/>
      <c r="BI279" s="791"/>
      <c r="BJ279" s="791">
        <v>3464.72</v>
      </c>
      <c r="BK279" s="791">
        <v>3220</v>
      </c>
      <c r="BL279" s="791">
        <v>244.72</v>
      </c>
      <c r="BM279" s="791">
        <v>1.52</v>
      </c>
      <c r="BN279" s="685">
        <v>10</v>
      </c>
      <c r="BO279" s="791"/>
      <c r="BP279" s="791"/>
      <c r="BQ279" s="791"/>
      <c r="BR279" s="791"/>
      <c r="BS279" s="791"/>
      <c r="BT279" s="803"/>
      <c r="BU279" s="654"/>
      <c r="BV279" s="440" t="s">
        <v>2009</v>
      </c>
      <c r="BW279" s="415" t="e">
        <f>VLOOKUP(P279,'[1]2021年自治区专项债券项目财政部、发改委审核通过明细表'!$F:$F,1,FALSE)</f>
        <v>#N/A</v>
      </c>
      <c r="BX279" s="415" t="str">
        <f>VLOOKUP(E279,'[1]2021年自治区专项债券项目财政部、发改委审核通过明细表'!$E:$E,1,FALSE)</f>
        <v>阿勒泰市2020年公共租赁住房建设项目</v>
      </c>
    </row>
    <row r="280" s="442" customFormat="1" ht="33" customHeight="1" spans="1:76">
      <c r="A280" s="751">
        <v>10</v>
      </c>
      <c r="B280" s="753" t="s">
        <v>1958</v>
      </c>
      <c r="C280" s="753" t="s">
        <v>2015</v>
      </c>
      <c r="D280" s="753">
        <v>654321</v>
      </c>
      <c r="E280" s="754" t="s">
        <v>2016</v>
      </c>
      <c r="F280" s="754" t="s">
        <v>2017</v>
      </c>
      <c r="G280" s="754" t="s">
        <v>2018</v>
      </c>
      <c r="H280" s="754" t="s">
        <v>55</v>
      </c>
      <c r="I280" s="619" t="s">
        <v>241</v>
      </c>
      <c r="J280" s="753" t="s">
        <v>186</v>
      </c>
      <c r="K280" s="753" t="s">
        <v>759</v>
      </c>
      <c r="L280" s="655">
        <v>44317</v>
      </c>
      <c r="M280" s="655">
        <v>44501</v>
      </c>
      <c r="N280" s="754" t="s">
        <v>2018</v>
      </c>
      <c r="O280" s="754" t="s">
        <v>2019</v>
      </c>
      <c r="P280" s="754" t="s">
        <v>2020</v>
      </c>
      <c r="Q280" s="754" t="s">
        <v>2021</v>
      </c>
      <c r="R280" s="783">
        <v>3750</v>
      </c>
      <c r="S280" s="754" t="s">
        <v>213</v>
      </c>
      <c r="T280" s="754" t="s">
        <v>214</v>
      </c>
      <c r="U280" s="754" t="s">
        <v>214</v>
      </c>
      <c r="V280" s="754" t="s">
        <v>214</v>
      </c>
      <c r="W280" s="754" t="s">
        <v>213</v>
      </c>
      <c r="X280" s="754" t="s">
        <v>213</v>
      </c>
      <c r="Y280" s="754" t="s">
        <v>213</v>
      </c>
      <c r="Z280" s="754" t="s">
        <v>213</v>
      </c>
      <c r="AA280" s="754" t="s">
        <v>213</v>
      </c>
      <c r="AB280" s="783"/>
      <c r="AC280" s="783"/>
      <c r="AD280" s="754" t="s">
        <v>213</v>
      </c>
      <c r="AE280" s="754" t="s">
        <v>213</v>
      </c>
      <c r="AF280" s="754" t="s">
        <v>2022</v>
      </c>
      <c r="AG280" s="754" t="s">
        <v>548</v>
      </c>
      <c r="AH280" s="754" t="s">
        <v>214</v>
      </c>
      <c r="AI280" s="754" t="s">
        <v>214</v>
      </c>
      <c r="AJ280" s="754" t="s">
        <v>260</v>
      </c>
      <c r="AK280" s="792">
        <v>3750</v>
      </c>
      <c r="AL280" s="792">
        <v>750</v>
      </c>
      <c r="AM280" s="792">
        <v>2000</v>
      </c>
      <c r="AN280" s="792"/>
      <c r="AO280" s="792"/>
      <c r="AP280" s="792"/>
      <c r="AQ280" s="792"/>
      <c r="AR280" s="792"/>
      <c r="AS280" s="792"/>
      <c r="AT280" s="792"/>
      <c r="AU280" s="792"/>
      <c r="AV280" s="792"/>
      <c r="AW280" s="792">
        <v>3750</v>
      </c>
      <c r="AX280" s="792">
        <v>2000</v>
      </c>
      <c r="AY280" s="792"/>
      <c r="AZ280" s="792"/>
      <c r="BA280" s="792"/>
      <c r="BB280" s="792"/>
      <c r="BC280" s="670">
        <v>2000</v>
      </c>
      <c r="BD280" s="783"/>
      <c r="BE280" s="792" t="s">
        <v>13</v>
      </c>
      <c r="BF280" s="792">
        <v>9591.89</v>
      </c>
      <c r="BG280" s="792">
        <v>9591.89</v>
      </c>
      <c r="BH280" s="792"/>
      <c r="BI280" s="792"/>
      <c r="BJ280" s="792">
        <v>4180.7</v>
      </c>
      <c r="BK280" s="792">
        <v>3750</v>
      </c>
      <c r="BL280" s="792">
        <v>430.7</v>
      </c>
      <c r="BM280" s="792">
        <v>1.25</v>
      </c>
      <c r="BN280" s="792">
        <v>15</v>
      </c>
      <c r="BO280" s="792"/>
      <c r="BP280" s="792"/>
      <c r="BQ280" s="792"/>
      <c r="BR280" s="792"/>
      <c r="BS280" s="792"/>
      <c r="BT280" s="804"/>
      <c r="BU280" s="754"/>
      <c r="BW280" s="415" t="str">
        <f>VLOOKUP(P280,'[1]2021年自治区专项债券项目财政部、发改委审核通过明细表'!$F:$F,1,FALSE)</f>
        <v>P21654321-0004</v>
      </c>
      <c r="BX280" s="415" t="str">
        <f>VLOOKUP(E280,'[1]2021年自治区专项债券项目财政部、发改委审核通过明细表'!$E:$E,1,FALSE)</f>
        <v>布尔津县民生产业园基础设施续建（二期）项目</v>
      </c>
    </row>
    <row r="281" s="443" customFormat="1" ht="33" customHeight="1" spans="1:76">
      <c r="A281" s="751">
        <v>11</v>
      </c>
      <c r="B281" s="753" t="s">
        <v>1958</v>
      </c>
      <c r="C281" s="753" t="s">
        <v>2015</v>
      </c>
      <c r="D281" s="753">
        <v>654321</v>
      </c>
      <c r="E281" s="753" t="s">
        <v>2023</v>
      </c>
      <c r="F281" s="753" t="s">
        <v>2024</v>
      </c>
      <c r="G281" s="753" t="s">
        <v>2025</v>
      </c>
      <c r="H281" s="753" t="s">
        <v>33</v>
      </c>
      <c r="I281" s="619" t="s">
        <v>241</v>
      </c>
      <c r="J281" s="753" t="s">
        <v>291</v>
      </c>
      <c r="K281" s="753" t="s">
        <v>759</v>
      </c>
      <c r="L281" s="655">
        <v>44287</v>
      </c>
      <c r="M281" s="655">
        <v>44136</v>
      </c>
      <c r="N281" s="753" t="s">
        <v>2025</v>
      </c>
      <c r="O281" s="753" t="s">
        <v>812</v>
      </c>
      <c r="P281" s="753" t="s">
        <v>2026</v>
      </c>
      <c r="Q281" s="753" t="s">
        <v>2027</v>
      </c>
      <c r="R281" s="683">
        <v>2500</v>
      </c>
      <c r="S281" s="753" t="s">
        <v>213</v>
      </c>
      <c r="T281" s="753" t="s">
        <v>213</v>
      </c>
      <c r="U281" s="753" t="s">
        <v>213</v>
      </c>
      <c r="V281" s="753" t="s">
        <v>214</v>
      </c>
      <c r="W281" s="753" t="s">
        <v>213</v>
      </c>
      <c r="X281" s="753" t="s">
        <v>213</v>
      </c>
      <c r="Y281" s="753" t="s">
        <v>213</v>
      </c>
      <c r="Z281" s="753" t="s">
        <v>213</v>
      </c>
      <c r="AA281" s="753" t="s">
        <v>213</v>
      </c>
      <c r="AB281" s="683"/>
      <c r="AC281" s="683"/>
      <c r="AD281" s="753" t="s">
        <v>213</v>
      </c>
      <c r="AE281" s="753" t="s">
        <v>213</v>
      </c>
      <c r="AF281" s="753" t="s">
        <v>2028</v>
      </c>
      <c r="AG281" s="753" t="s">
        <v>548</v>
      </c>
      <c r="AH281" s="753" t="s">
        <v>214</v>
      </c>
      <c r="AI281" s="753" t="s">
        <v>214</v>
      </c>
      <c r="AJ281" s="753" t="s">
        <v>260</v>
      </c>
      <c r="AK281" s="692">
        <v>2500</v>
      </c>
      <c r="AL281" s="692">
        <v>500</v>
      </c>
      <c r="AM281" s="692">
        <v>2000</v>
      </c>
      <c r="AN281" s="692"/>
      <c r="AO281" s="692"/>
      <c r="AP281" s="692"/>
      <c r="AQ281" s="692"/>
      <c r="AR281" s="692"/>
      <c r="AS281" s="692"/>
      <c r="AT281" s="692"/>
      <c r="AU281" s="692"/>
      <c r="AV281" s="692"/>
      <c r="AW281" s="692">
        <v>2500</v>
      </c>
      <c r="AX281" s="692">
        <v>2000</v>
      </c>
      <c r="AY281" s="692"/>
      <c r="AZ281" s="692"/>
      <c r="BA281" s="692"/>
      <c r="BB281" s="692"/>
      <c r="BC281" s="683">
        <v>2000</v>
      </c>
      <c r="BD281" s="683"/>
      <c r="BE281" s="692" t="s">
        <v>10</v>
      </c>
      <c r="BF281" s="692">
        <v>15305</v>
      </c>
      <c r="BG281" s="692">
        <v>15305</v>
      </c>
      <c r="BH281" s="692"/>
      <c r="BI281" s="692"/>
      <c r="BJ281" s="692">
        <v>9083.6</v>
      </c>
      <c r="BK281" s="692">
        <v>2500</v>
      </c>
      <c r="BL281" s="692">
        <v>6583.6</v>
      </c>
      <c r="BM281" s="692">
        <v>3.01</v>
      </c>
      <c r="BN281" s="692">
        <v>10</v>
      </c>
      <c r="BO281" s="692"/>
      <c r="BP281" s="692"/>
      <c r="BQ281" s="692"/>
      <c r="BR281" s="692"/>
      <c r="BS281" s="692"/>
      <c r="BT281" s="805"/>
      <c r="BU281" s="754"/>
      <c r="BW281" s="415" t="str">
        <f>VLOOKUP(P281,'[1]2021年自治区专项债券项目财政部、发改委审核通过明细表'!$F:$F,1,FALSE)</f>
        <v>P20654321-0031</v>
      </c>
      <c r="BX281" s="415" t="str">
        <f>VLOOKUP(E281,'[1]2021年自治区专项债券项目财政部、发改委审核通过明细表'!$E:$E,1,FALSE)</f>
        <v>布尔津县医共体信息化建设项目</v>
      </c>
    </row>
    <row r="282" s="443" customFormat="1" ht="33" customHeight="1" spans="1:76">
      <c r="A282" s="751">
        <v>12</v>
      </c>
      <c r="B282" s="753" t="s">
        <v>1958</v>
      </c>
      <c r="C282" s="753" t="s">
        <v>2015</v>
      </c>
      <c r="D282" s="753">
        <v>654321</v>
      </c>
      <c r="E282" s="753" t="s">
        <v>2029</v>
      </c>
      <c r="F282" s="753" t="s">
        <v>2030</v>
      </c>
      <c r="G282" s="753" t="s">
        <v>2031</v>
      </c>
      <c r="H282" s="753" t="s">
        <v>33</v>
      </c>
      <c r="I282" s="619" t="s">
        <v>209</v>
      </c>
      <c r="J282" s="753" t="s">
        <v>302</v>
      </c>
      <c r="K282" s="753" t="s">
        <v>727</v>
      </c>
      <c r="L282" s="655">
        <v>44013</v>
      </c>
      <c r="M282" s="655">
        <v>44501</v>
      </c>
      <c r="N282" s="753" t="s">
        <v>2031</v>
      </c>
      <c r="O282" s="753" t="s">
        <v>812</v>
      </c>
      <c r="P282" s="753" t="s">
        <v>2032</v>
      </c>
      <c r="Q282" s="753" t="s">
        <v>2033</v>
      </c>
      <c r="R282" s="683">
        <v>2500</v>
      </c>
      <c r="S282" s="753" t="s">
        <v>213</v>
      </c>
      <c r="T282" s="753" t="s">
        <v>213</v>
      </c>
      <c r="U282" s="753" t="s">
        <v>213</v>
      </c>
      <c r="V282" s="753" t="s">
        <v>214</v>
      </c>
      <c r="W282" s="753" t="s">
        <v>213</v>
      </c>
      <c r="X282" s="753" t="s">
        <v>213</v>
      </c>
      <c r="Y282" s="753" t="s">
        <v>213</v>
      </c>
      <c r="Z282" s="753" t="s">
        <v>213</v>
      </c>
      <c r="AA282" s="753" t="s">
        <v>213</v>
      </c>
      <c r="AB282" s="683"/>
      <c r="AC282" s="683"/>
      <c r="AD282" s="753" t="s">
        <v>213</v>
      </c>
      <c r="AE282" s="753" t="s">
        <v>213</v>
      </c>
      <c r="AF282" s="753" t="s">
        <v>2034</v>
      </c>
      <c r="AG282" s="753" t="s">
        <v>548</v>
      </c>
      <c r="AH282" s="753" t="s">
        <v>214</v>
      </c>
      <c r="AI282" s="753" t="s">
        <v>214</v>
      </c>
      <c r="AJ282" s="753" t="s">
        <v>260</v>
      </c>
      <c r="AK282" s="692">
        <v>2500</v>
      </c>
      <c r="AL282" s="692">
        <v>1500</v>
      </c>
      <c r="AM282" s="692">
        <v>1000</v>
      </c>
      <c r="AN282" s="692"/>
      <c r="AO282" s="692"/>
      <c r="AP282" s="692"/>
      <c r="AQ282" s="692">
        <v>900</v>
      </c>
      <c r="AR282" s="692">
        <v>900</v>
      </c>
      <c r="AS282" s="692"/>
      <c r="AT282" s="692"/>
      <c r="AU282" s="692"/>
      <c r="AV282" s="692"/>
      <c r="AW282" s="692">
        <v>1600</v>
      </c>
      <c r="AX282" s="692">
        <v>1000</v>
      </c>
      <c r="AY282" s="692"/>
      <c r="AZ282" s="692"/>
      <c r="BA282" s="692"/>
      <c r="BB282" s="692"/>
      <c r="BC282" s="683">
        <v>1000</v>
      </c>
      <c r="BD282" s="683"/>
      <c r="BE282" s="692" t="s">
        <v>10</v>
      </c>
      <c r="BF282" s="692">
        <v>19834</v>
      </c>
      <c r="BG282" s="692">
        <v>19834</v>
      </c>
      <c r="BH282" s="692"/>
      <c r="BI282" s="692"/>
      <c r="BJ282" s="692">
        <v>15572.84</v>
      </c>
      <c r="BK282" s="692">
        <v>2500</v>
      </c>
      <c r="BL282" s="692">
        <v>13072.84</v>
      </c>
      <c r="BM282" s="692">
        <v>2.19</v>
      </c>
      <c r="BN282" s="692">
        <v>10</v>
      </c>
      <c r="BO282" s="692">
        <v>900</v>
      </c>
      <c r="BP282" s="692">
        <v>900</v>
      </c>
      <c r="BQ282" s="692"/>
      <c r="BR282" s="692"/>
      <c r="BS282" s="692"/>
      <c r="BT282" s="805"/>
      <c r="BU282" s="754"/>
      <c r="BW282" s="415" t="str">
        <f>VLOOKUP(P282,'[1]2021年自治区专项债券项目财政部、发改委审核通过明细表'!$F:$F,1,FALSE)</f>
        <v>P19654321-0082</v>
      </c>
      <c r="BX282" s="415" t="str">
        <f>VLOOKUP(E282,'[1]2021年自治区专项债券项目财政部、发改委审核通过明细表'!$E:$E,1,FALSE)</f>
        <v>布尔津县妇幼保健计划生育服务中心能力提升建设项目</v>
      </c>
    </row>
    <row r="283" s="443" customFormat="1" ht="33" customHeight="1" spans="1:76">
      <c r="A283" s="751">
        <v>13</v>
      </c>
      <c r="B283" s="753" t="s">
        <v>1958</v>
      </c>
      <c r="C283" s="753" t="s">
        <v>2015</v>
      </c>
      <c r="D283" s="753">
        <v>654321</v>
      </c>
      <c r="E283" s="753" t="s">
        <v>2035</v>
      </c>
      <c r="F283" s="753" t="s">
        <v>2036</v>
      </c>
      <c r="G283" s="753" t="s">
        <v>2037</v>
      </c>
      <c r="H283" s="753" t="s">
        <v>1988</v>
      </c>
      <c r="I283" s="619" t="s">
        <v>241</v>
      </c>
      <c r="J283" s="753" t="s">
        <v>186</v>
      </c>
      <c r="K283" s="753" t="s">
        <v>759</v>
      </c>
      <c r="L283" s="655">
        <v>44287</v>
      </c>
      <c r="M283" s="655">
        <v>44501</v>
      </c>
      <c r="N283" s="753" t="s">
        <v>2037</v>
      </c>
      <c r="O283" s="753" t="s">
        <v>87</v>
      </c>
      <c r="P283" s="753" t="s">
        <v>2038</v>
      </c>
      <c r="Q283" s="753" t="s">
        <v>2039</v>
      </c>
      <c r="R283" s="683">
        <v>1450</v>
      </c>
      <c r="S283" s="753" t="s">
        <v>213</v>
      </c>
      <c r="T283" s="753" t="s">
        <v>214</v>
      </c>
      <c r="U283" s="753" t="s">
        <v>213</v>
      </c>
      <c r="V283" s="753" t="s">
        <v>214</v>
      </c>
      <c r="W283" s="753" t="s">
        <v>213</v>
      </c>
      <c r="X283" s="753" t="s">
        <v>213</v>
      </c>
      <c r="Y283" s="753" t="s">
        <v>213</v>
      </c>
      <c r="Z283" s="753" t="s">
        <v>214</v>
      </c>
      <c r="AA283" s="753" t="s">
        <v>214</v>
      </c>
      <c r="AB283" s="683"/>
      <c r="AC283" s="683"/>
      <c r="AD283" s="753" t="s">
        <v>213</v>
      </c>
      <c r="AE283" s="753" t="s">
        <v>213</v>
      </c>
      <c r="AF283" s="753" t="s">
        <v>2040</v>
      </c>
      <c r="AG283" s="753" t="s">
        <v>548</v>
      </c>
      <c r="AH283" s="753" t="s">
        <v>214</v>
      </c>
      <c r="AI283" s="753" t="s">
        <v>214</v>
      </c>
      <c r="AJ283" s="753" t="s">
        <v>260</v>
      </c>
      <c r="AK283" s="692">
        <v>1450</v>
      </c>
      <c r="AL283" s="692">
        <v>450</v>
      </c>
      <c r="AM283" s="692">
        <v>1000</v>
      </c>
      <c r="AN283" s="692"/>
      <c r="AO283" s="692"/>
      <c r="AP283" s="692"/>
      <c r="AQ283" s="692"/>
      <c r="AR283" s="692"/>
      <c r="AS283" s="692"/>
      <c r="AT283" s="692"/>
      <c r="AU283" s="692"/>
      <c r="AV283" s="692"/>
      <c r="AW283" s="692">
        <v>1450</v>
      </c>
      <c r="AX283" s="692">
        <v>1000</v>
      </c>
      <c r="AY283" s="692"/>
      <c r="AZ283" s="692"/>
      <c r="BA283" s="692"/>
      <c r="BB283" s="692"/>
      <c r="BC283" s="683">
        <v>1000</v>
      </c>
      <c r="BD283" s="683"/>
      <c r="BE283" s="692" t="s">
        <v>10</v>
      </c>
      <c r="BF283" s="692">
        <v>4878.53</v>
      </c>
      <c r="BG283" s="692">
        <v>4839.9</v>
      </c>
      <c r="BH283" s="692"/>
      <c r="BI283" s="692">
        <v>38.63</v>
      </c>
      <c r="BJ283" s="692">
        <v>3542</v>
      </c>
      <c r="BK283" s="692">
        <v>1450</v>
      </c>
      <c r="BL283" s="692">
        <v>2092</v>
      </c>
      <c r="BM283" s="692">
        <v>1.49</v>
      </c>
      <c r="BN283" s="692">
        <v>10</v>
      </c>
      <c r="BO283" s="692"/>
      <c r="BP283" s="692"/>
      <c r="BQ283" s="692"/>
      <c r="BR283" s="692"/>
      <c r="BS283" s="692"/>
      <c r="BT283" s="805"/>
      <c r="BU283" s="654"/>
      <c r="BW283" s="415" t="str">
        <f>VLOOKUP(P283,'[1]2021年自治区专项债券项目财政部、发改委审核通过明细表'!$F:$F,1,FALSE)</f>
        <v>P21654321-0007</v>
      </c>
      <c r="BX283" s="415" t="str">
        <f>VLOOKUP(E283,'[1]2021年自治区专项债券项目财政部、发改委审核通过明细表'!$E:$E,1,FALSE)</f>
        <v>布尔津县喀纳斯路以东小区内老旧小区基础设施改造项目</v>
      </c>
    </row>
    <row r="284" s="442" customFormat="1" ht="33" customHeight="1" spans="1:76">
      <c r="A284" s="751">
        <v>14</v>
      </c>
      <c r="B284" s="753" t="s">
        <v>1958</v>
      </c>
      <c r="C284" s="753" t="s">
        <v>2015</v>
      </c>
      <c r="D284" s="753">
        <v>654321</v>
      </c>
      <c r="E284" s="754" t="s">
        <v>2041</v>
      </c>
      <c r="F284" s="754" t="s">
        <v>2042</v>
      </c>
      <c r="G284" s="754" t="s">
        <v>2037</v>
      </c>
      <c r="H284" s="754" t="s">
        <v>29</v>
      </c>
      <c r="I284" s="619" t="s">
        <v>241</v>
      </c>
      <c r="J284" s="753" t="s">
        <v>291</v>
      </c>
      <c r="K284" s="753" t="s">
        <v>759</v>
      </c>
      <c r="L284" s="655">
        <v>44287</v>
      </c>
      <c r="M284" s="655">
        <v>44501</v>
      </c>
      <c r="N284" s="754" t="s">
        <v>2037</v>
      </c>
      <c r="O284" s="754" t="s">
        <v>869</v>
      </c>
      <c r="P284" s="754" t="s">
        <v>2043</v>
      </c>
      <c r="Q284" s="754" t="s">
        <v>2044</v>
      </c>
      <c r="R284" s="783">
        <v>1300</v>
      </c>
      <c r="S284" s="753" t="s">
        <v>213</v>
      </c>
      <c r="T284" s="753" t="s">
        <v>214</v>
      </c>
      <c r="U284" s="753" t="s">
        <v>213</v>
      </c>
      <c r="V284" s="753" t="s">
        <v>214</v>
      </c>
      <c r="W284" s="753" t="s">
        <v>213</v>
      </c>
      <c r="X284" s="753" t="s">
        <v>213</v>
      </c>
      <c r="Y284" s="753" t="s">
        <v>213</v>
      </c>
      <c r="Z284" s="753" t="s">
        <v>214</v>
      </c>
      <c r="AA284" s="753" t="s">
        <v>214</v>
      </c>
      <c r="AB284" s="783"/>
      <c r="AC284" s="783"/>
      <c r="AD284" s="753" t="s">
        <v>213</v>
      </c>
      <c r="AE284" s="753" t="s">
        <v>213</v>
      </c>
      <c r="AF284" s="754" t="s">
        <v>2045</v>
      </c>
      <c r="AG284" s="753" t="s">
        <v>548</v>
      </c>
      <c r="AH284" s="753" t="s">
        <v>214</v>
      </c>
      <c r="AI284" s="753" t="s">
        <v>214</v>
      </c>
      <c r="AJ284" s="753" t="s">
        <v>260</v>
      </c>
      <c r="AK284" s="792">
        <v>1300</v>
      </c>
      <c r="AL284" s="792">
        <v>300</v>
      </c>
      <c r="AM284" s="792">
        <v>1000</v>
      </c>
      <c r="AN284" s="792"/>
      <c r="AO284" s="792"/>
      <c r="AP284" s="792"/>
      <c r="AQ284" s="792"/>
      <c r="AR284" s="792"/>
      <c r="AS284" s="792"/>
      <c r="AT284" s="792"/>
      <c r="AU284" s="792"/>
      <c r="AV284" s="792"/>
      <c r="AW284" s="792">
        <v>1300</v>
      </c>
      <c r="AX284" s="792">
        <v>1000</v>
      </c>
      <c r="AY284" s="792"/>
      <c r="AZ284" s="792"/>
      <c r="BA284" s="792"/>
      <c r="BB284" s="792"/>
      <c r="BC284" s="670">
        <v>1000</v>
      </c>
      <c r="BD284" s="783"/>
      <c r="BE284" s="792" t="s">
        <v>16</v>
      </c>
      <c r="BF284" s="792">
        <v>3272</v>
      </c>
      <c r="BG284" s="792">
        <v>3272</v>
      </c>
      <c r="BH284" s="792"/>
      <c r="BI284" s="792"/>
      <c r="BJ284" s="792">
        <v>1650</v>
      </c>
      <c r="BK284" s="792">
        <v>1300</v>
      </c>
      <c r="BL284" s="792">
        <v>350</v>
      </c>
      <c r="BM284" s="792">
        <v>1.44</v>
      </c>
      <c r="BN284" s="792">
        <v>20</v>
      </c>
      <c r="BO284" s="792"/>
      <c r="BP284" s="792"/>
      <c r="BQ284" s="792"/>
      <c r="BR284" s="792"/>
      <c r="BS284" s="792"/>
      <c r="BT284" s="804"/>
      <c r="BU284" s="754"/>
      <c r="BW284" s="415" t="str">
        <f>VLOOKUP(P284,'[1]2021年自治区专项债券项目财政部、发改委审核通过明细表'!$F:$F,1,FALSE)</f>
        <v>P20654321-0044</v>
      </c>
      <c r="BX284" s="415" t="str">
        <f>VLOOKUP(E284,'[1]2021年自治区专项债券项目财政部、发改委审核通过明细表'!$E:$E,1,FALSE)</f>
        <v>布尔津县垃圾分类收集项目</v>
      </c>
    </row>
    <row r="285" s="440" customFormat="1" ht="33" customHeight="1" spans="1:76">
      <c r="A285" s="751">
        <v>15</v>
      </c>
      <c r="B285" s="627" t="s">
        <v>1958</v>
      </c>
      <c r="C285" s="619" t="s">
        <v>2046</v>
      </c>
      <c r="D285" s="619">
        <v>654324</v>
      </c>
      <c r="E285" s="619" t="s">
        <v>2047</v>
      </c>
      <c r="F285" s="619" t="s">
        <v>2048</v>
      </c>
      <c r="G285" s="619" t="s">
        <v>2049</v>
      </c>
      <c r="H285" s="629" t="s">
        <v>59</v>
      </c>
      <c r="I285" s="619" t="s">
        <v>209</v>
      </c>
      <c r="J285" s="619" t="s">
        <v>291</v>
      </c>
      <c r="K285" s="619" t="s">
        <v>727</v>
      </c>
      <c r="L285" s="770">
        <v>43983</v>
      </c>
      <c r="M285" s="770">
        <v>44378</v>
      </c>
      <c r="N285" s="619" t="s">
        <v>2049</v>
      </c>
      <c r="O285" s="619" t="s">
        <v>87</v>
      </c>
      <c r="P285" s="619" t="s">
        <v>2050</v>
      </c>
      <c r="Q285" s="822" t="s">
        <v>2051</v>
      </c>
      <c r="R285" s="668">
        <v>3800</v>
      </c>
      <c r="S285" s="619" t="s">
        <v>213</v>
      </c>
      <c r="T285" s="619" t="s">
        <v>213</v>
      </c>
      <c r="U285" s="619" t="s">
        <v>213</v>
      </c>
      <c r="V285" s="619" t="s">
        <v>213</v>
      </c>
      <c r="W285" s="619" t="s">
        <v>213</v>
      </c>
      <c r="X285" s="619" t="s">
        <v>213</v>
      </c>
      <c r="Y285" s="619" t="s">
        <v>213</v>
      </c>
      <c r="Z285" s="619" t="s">
        <v>213</v>
      </c>
      <c r="AA285" s="619" t="s">
        <v>213</v>
      </c>
      <c r="AB285" s="668"/>
      <c r="AC285" s="668"/>
      <c r="AD285" s="628" t="s">
        <v>213</v>
      </c>
      <c r="AE285" s="619" t="s">
        <v>213</v>
      </c>
      <c r="AF285" s="619" t="s">
        <v>2052</v>
      </c>
      <c r="AG285" s="619" t="s">
        <v>548</v>
      </c>
      <c r="AH285" s="619" t="s">
        <v>214</v>
      </c>
      <c r="AI285" s="619" t="s">
        <v>214</v>
      </c>
      <c r="AJ285" s="619" t="s">
        <v>260</v>
      </c>
      <c r="AK285" s="685">
        <v>3800</v>
      </c>
      <c r="AL285" s="685">
        <v>1800</v>
      </c>
      <c r="AM285" s="685">
        <v>2000</v>
      </c>
      <c r="AN285" s="685"/>
      <c r="AO285" s="685"/>
      <c r="AP285" s="685"/>
      <c r="AQ285" s="685">
        <v>1300</v>
      </c>
      <c r="AR285" s="685">
        <v>1300</v>
      </c>
      <c r="AS285" s="685"/>
      <c r="AT285" s="685"/>
      <c r="AU285" s="685"/>
      <c r="AV285" s="685"/>
      <c r="AW285" s="685">
        <v>2500</v>
      </c>
      <c r="AX285" s="685">
        <v>2000</v>
      </c>
      <c r="AY285" s="685"/>
      <c r="AZ285" s="685"/>
      <c r="BA285" s="685"/>
      <c r="BB285" s="685"/>
      <c r="BC285" s="668">
        <v>2000</v>
      </c>
      <c r="BD285" s="668"/>
      <c r="BE285" s="685" t="s">
        <v>10</v>
      </c>
      <c r="BF285" s="685">
        <v>4800</v>
      </c>
      <c r="BG285" s="685">
        <v>4800</v>
      </c>
      <c r="BH285" s="685"/>
      <c r="BI285" s="685"/>
      <c r="BJ285" s="685">
        <v>4400</v>
      </c>
      <c r="BK285" s="685">
        <v>3800</v>
      </c>
      <c r="BL285" s="685">
        <v>600</v>
      </c>
      <c r="BM285" s="685">
        <v>1.4</v>
      </c>
      <c r="BN285" s="692">
        <v>10</v>
      </c>
      <c r="BO285" s="685">
        <v>1300</v>
      </c>
      <c r="BP285" s="685">
        <v>1300</v>
      </c>
      <c r="BQ285" s="685"/>
      <c r="BR285" s="685"/>
      <c r="BS285" s="685"/>
      <c r="BT285" s="802"/>
      <c r="BU285" s="627"/>
      <c r="BW285" s="415" t="str">
        <f>VLOOKUP(P285,'[1]2021年自治区专项债券项目财政部、发改委审核通过明细表'!$F:$F,1,FALSE)</f>
        <v>P20654324-0113</v>
      </c>
      <c r="BX285" s="415" t="str">
        <f>VLOOKUP(E285,'[1]2021年自治区专项债券项目财政部、发改委审核通过明细表'!$E:$E,1,FALSE)</f>
        <v>哈巴河县公共租赁住房建设项目</v>
      </c>
    </row>
    <row r="286" s="440" customFormat="1" ht="33" customHeight="1" spans="1:76">
      <c r="A286" s="751">
        <v>16</v>
      </c>
      <c r="B286" s="627" t="s">
        <v>1958</v>
      </c>
      <c r="C286" s="619" t="s">
        <v>2046</v>
      </c>
      <c r="D286" s="619">
        <v>654324</v>
      </c>
      <c r="E286" s="619" t="s">
        <v>2053</v>
      </c>
      <c r="F286" s="619" t="s">
        <v>2054</v>
      </c>
      <c r="G286" s="619" t="s">
        <v>2055</v>
      </c>
      <c r="H286" s="629" t="s">
        <v>45</v>
      </c>
      <c r="I286" s="619" t="s">
        <v>241</v>
      </c>
      <c r="J286" s="619" t="s">
        <v>291</v>
      </c>
      <c r="K286" s="619" t="s">
        <v>759</v>
      </c>
      <c r="L286" s="770">
        <v>44287</v>
      </c>
      <c r="M286" s="770">
        <v>44501</v>
      </c>
      <c r="N286" s="619" t="s">
        <v>2055</v>
      </c>
      <c r="O286" s="619" t="s">
        <v>101</v>
      </c>
      <c r="P286" s="619" t="s">
        <v>2056</v>
      </c>
      <c r="Q286" s="822" t="s">
        <v>2057</v>
      </c>
      <c r="R286" s="668">
        <v>7000</v>
      </c>
      <c r="S286" s="619" t="s">
        <v>213</v>
      </c>
      <c r="T286" s="619" t="s">
        <v>214</v>
      </c>
      <c r="U286" s="619" t="s">
        <v>214</v>
      </c>
      <c r="V286" s="619" t="s">
        <v>214</v>
      </c>
      <c r="W286" s="619" t="s">
        <v>214</v>
      </c>
      <c r="X286" s="619" t="s">
        <v>214</v>
      </c>
      <c r="Y286" s="619" t="s">
        <v>214</v>
      </c>
      <c r="Z286" s="619" t="s">
        <v>214</v>
      </c>
      <c r="AA286" s="619" t="s">
        <v>214</v>
      </c>
      <c r="AB286" s="668"/>
      <c r="AC286" s="668"/>
      <c r="AD286" s="628" t="s">
        <v>213</v>
      </c>
      <c r="AE286" s="619" t="s">
        <v>213</v>
      </c>
      <c r="AF286" s="619" t="s">
        <v>2058</v>
      </c>
      <c r="AG286" s="619" t="s">
        <v>548</v>
      </c>
      <c r="AH286" s="619" t="s">
        <v>214</v>
      </c>
      <c r="AI286" s="619" t="s">
        <v>214</v>
      </c>
      <c r="AJ286" s="619" t="s">
        <v>260</v>
      </c>
      <c r="AK286" s="685">
        <v>7000</v>
      </c>
      <c r="AL286" s="685">
        <v>2000</v>
      </c>
      <c r="AM286" s="685">
        <v>5000</v>
      </c>
      <c r="AN286" s="685"/>
      <c r="AO286" s="685"/>
      <c r="AP286" s="685"/>
      <c r="AQ286" s="685"/>
      <c r="AR286" s="685"/>
      <c r="AS286" s="685"/>
      <c r="AT286" s="685"/>
      <c r="AU286" s="685"/>
      <c r="AV286" s="685"/>
      <c r="AW286" s="685">
        <v>7000</v>
      </c>
      <c r="AX286" s="685">
        <v>5000</v>
      </c>
      <c r="AY286" s="685"/>
      <c r="AZ286" s="685"/>
      <c r="BA286" s="685"/>
      <c r="BB286" s="685"/>
      <c r="BC286" s="668">
        <v>5000</v>
      </c>
      <c r="BD286" s="668"/>
      <c r="BE286" s="685" t="s">
        <v>10</v>
      </c>
      <c r="BF286" s="685">
        <v>18816</v>
      </c>
      <c r="BG286" s="685">
        <v>18816</v>
      </c>
      <c r="BH286" s="685"/>
      <c r="BI286" s="685"/>
      <c r="BJ286" s="685">
        <v>11800</v>
      </c>
      <c r="BK286" s="685">
        <v>7000</v>
      </c>
      <c r="BL286" s="685">
        <v>4800</v>
      </c>
      <c r="BM286" s="685">
        <v>1.4</v>
      </c>
      <c r="BN286" s="692">
        <v>10</v>
      </c>
      <c r="BO286" s="685"/>
      <c r="BP286" s="685"/>
      <c r="BQ286" s="685"/>
      <c r="BR286" s="685"/>
      <c r="BS286" s="685"/>
      <c r="BT286" s="802"/>
      <c r="BU286" s="627"/>
      <c r="BW286" s="415" t="str">
        <f>VLOOKUP(P286,'[1]2021年自治区专项债券项目财政部、发改委审核通过明细表'!$F:$F,1,FALSE)</f>
        <v>P20654324-0115</v>
      </c>
      <c r="BX286" s="415" t="str">
        <f>VLOOKUP(E286,'[1]2021年自治区专项债券项目财政部、发改委审核通过明细表'!$E:$E,1,FALSE)</f>
        <v>哈巴河县仓储物流基地建设项目</v>
      </c>
    </row>
    <row r="287" s="442" customFormat="1" ht="33" customHeight="1" spans="1:76">
      <c r="A287" s="751">
        <v>17</v>
      </c>
      <c r="B287" s="755" t="s">
        <v>1958</v>
      </c>
      <c r="C287" s="755" t="s">
        <v>2059</v>
      </c>
      <c r="D287" s="755">
        <v>654326</v>
      </c>
      <c r="E287" s="625" t="s">
        <v>2060</v>
      </c>
      <c r="F287" s="755" t="s">
        <v>2061</v>
      </c>
      <c r="G287" s="755" t="s">
        <v>2062</v>
      </c>
      <c r="H287" s="755" t="s">
        <v>55</v>
      </c>
      <c r="I287" s="755" t="s">
        <v>241</v>
      </c>
      <c r="J287" s="773" t="s">
        <v>186</v>
      </c>
      <c r="K287" s="774">
        <v>1</v>
      </c>
      <c r="L287" s="775">
        <v>44294</v>
      </c>
      <c r="M287" s="775">
        <v>44508</v>
      </c>
      <c r="N287" s="755" t="s">
        <v>2062</v>
      </c>
      <c r="O287" s="755" t="s">
        <v>2062</v>
      </c>
      <c r="P287" s="755" t="s">
        <v>2063</v>
      </c>
      <c r="Q287" s="755" t="s">
        <v>2064</v>
      </c>
      <c r="R287" s="784">
        <v>2500</v>
      </c>
      <c r="S287" s="755" t="s">
        <v>213</v>
      </c>
      <c r="T287" s="755" t="s">
        <v>213</v>
      </c>
      <c r="U287" s="755" t="s">
        <v>213</v>
      </c>
      <c r="V287" s="755" t="s">
        <v>214</v>
      </c>
      <c r="W287" s="755" t="s">
        <v>213</v>
      </c>
      <c r="X287" s="755" t="s">
        <v>213</v>
      </c>
      <c r="Y287" s="755" t="s">
        <v>213</v>
      </c>
      <c r="Z287" s="755" t="s">
        <v>213</v>
      </c>
      <c r="AA287" s="755" t="s">
        <v>213</v>
      </c>
      <c r="AB287" s="784"/>
      <c r="AC287" s="784"/>
      <c r="AD287" s="755" t="s">
        <v>213</v>
      </c>
      <c r="AE287" s="755" t="s">
        <v>213</v>
      </c>
      <c r="AF287" s="755" t="s">
        <v>2065</v>
      </c>
      <c r="AG287" s="755" t="s">
        <v>548</v>
      </c>
      <c r="AH287" s="755" t="s">
        <v>214</v>
      </c>
      <c r="AI287" s="755"/>
      <c r="AJ287" s="755" t="s">
        <v>260</v>
      </c>
      <c r="AK287" s="684">
        <v>2500</v>
      </c>
      <c r="AL287" s="793">
        <v>500</v>
      </c>
      <c r="AM287" s="793">
        <v>2000</v>
      </c>
      <c r="AN287" s="793"/>
      <c r="AO287" s="793"/>
      <c r="AP287" s="793"/>
      <c r="AQ287" s="684">
        <v>0</v>
      </c>
      <c r="AR287" s="793"/>
      <c r="AS287" s="793"/>
      <c r="AT287" s="793"/>
      <c r="AU287" s="793"/>
      <c r="AV287" s="793"/>
      <c r="AW287" s="793">
        <v>2500</v>
      </c>
      <c r="AX287" s="793">
        <v>2000</v>
      </c>
      <c r="AY287" s="793"/>
      <c r="AZ287" s="793"/>
      <c r="BA287" s="793"/>
      <c r="BB287" s="793"/>
      <c r="BC287" s="784">
        <v>2000</v>
      </c>
      <c r="BD287" s="784"/>
      <c r="BE287" s="793" t="s">
        <v>10</v>
      </c>
      <c r="BF287" s="793">
        <v>7765</v>
      </c>
      <c r="BG287" s="793">
        <v>7765</v>
      </c>
      <c r="BH287" s="793"/>
      <c r="BI287" s="793"/>
      <c r="BJ287" s="793">
        <v>4036</v>
      </c>
      <c r="BK287" s="793">
        <v>2500</v>
      </c>
      <c r="BL287" s="793">
        <v>1536</v>
      </c>
      <c r="BM287" s="806">
        <v>1.33</v>
      </c>
      <c r="BN287" s="793">
        <v>10</v>
      </c>
      <c r="BO287" s="793"/>
      <c r="BP287" s="793"/>
      <c r="BQ287" s="793"/>
      <c r="BR287" s="793"/>
      <c r="BS287" s="793"/>
      <c r="BT287" s="807">
        <v>0</v>
      </c>
      <c r="BU287" s="753"/>
      <c r="BW287" s="415" t="str">
        <f>VLOOKUP(P287,'[1]2021年自治区专项债券项目财政部、发改委审核通过明细表'!$F:$F,1,FALSE)</f>
        <v>P21654326-0013</v>
      </c>
      <c r="BX287" s="415" t="str">
        <f>VLOOKUP(E287,'[1]2021年自治区专项债券项目财政部、发改委审核通过明细表'!$E:$E,1,FALSE)</f>
        <v>吉木乃外向经济仓储用房及配套基础设施建设项目（A-D座）二期</v>
      </c>
    </row>
    <row r="288" s="441" customFormat="1" ht="33" customHeight="1" spans="1:76">
      <c r="A288" s="751">
        <v>18</v>
      </c>
      <c r="B288" s="629" t="s">
        <v>1958</v>
      </c>
      <c r="C288" s="629" t="s">
        <v>2059</v>
      </c>
      <c r="D288" s="629">
        <v>654326</v>
      </c>
      <c r="E288" s="619" t="s">
        <v>2066</v>
      </c>
      <c r="F288" s="629" t="s">
        <v>2067</v>
      </c>
      <c r="G288" s="629" t="s">
        <v>2062</v>
      </c>
      <c r="H288" s="629" t="s">
        <v>55</v>
      </c>
      <c r="I288" s="629" t="s">
        <v>241</v>
      </c>
      <c r="J288" s="776" t="s">
        <v>186</v>
      </c>
      <c r="K288" s="771">
        <v>1</v>
      </c>
      <c r="L288" s="772">
        <v>44295</v>
      </c>
      <c r="M288" s="772">
        <v>44509</v>
      </c>
      <c r="N288" s="629" t="s">
        <v>2062</v>
      </c>
      <c r="O288" s="629" t="s">
        <v>2062</v>
      </c>
      <c r="P288" s="629" t="s">
        <v>2068</v>
      </c>
      <c r="Q288" s="629" t="s">
        <v>2069</v>
      </c>
      <c r="R288" s="691">
        <v>1600</v>
      </c>
      <c r="S288" s="629" t="s">
        <v>213</v>
      </c>
      <c r="T288" s="629" t="s">
        <v>213</v>
      </c>
      <c r="U288" s="629" t="s">
        <v>213</v>
      </c>
      <c r="V288" s="629" t="s">
        <v>214</v>
      </c>
      <c r="W288" s="629" t="s">
        <v>213</v>
      </c>
      <c r="X288" s="629" t="s">
        <v>213</v>
      </c>
      <c r="Y288" s="629" t="s">
        <v>213</v>
      </c>
      <c r="Z288" s="629" t="s">
        <v>213</v>
      </c>
      <c r="AA288" s="629" t="s">
        <v>213</v>
      </c>
      <c r="AB288" s="691"/>
      <c r="AC288" s="691"/>
      <c r="AD288" s="629" t="s">
        <v>213</v>
      </c>
      <c r="AE288" s="629" t="s">
        <v>213</v>
      </c>
      <c r="AF288" s="629" t="s">
        <v>2070</v>
      </c>
      <c r="AG288" s="629" t="s">
        <v>548</v>
      </c>
      <c r="AH288" s="629" t="s">
        <v>214</v>
      </c>
      <c r="AI288" s="629"/>
      <c r="AJ288" s="629" t="s">
        <v>260</v>
      </c>
      <c r="AK288" s="685">
        <v>1600</v>
      </c>
      <c r="AL288" s="794">
        <v>600</v>
      </c>
      <c r="AM288" s="794">
        <v>1000</v>
      </c>
      <c r="AN288" s="794"/>
      <c r="AO288" s="794"/>
      <c r="AP288" s="794"/>
      <c r="AQ288" s="685">
        <v>0</v>
      </c>
      <c r="AR288" s="794"/>
      <c r="AS288" s="794"/>
      <c r="AT288" s="794"/>
      <c r="AU288" s="794"/>
      <c r="AV288" s="794"/>
      <c r="AW288" s="794">
        <v>1600</v>
      </c>
      <c r="AX288" s="794">
        <v>1000</v>
      </c>
      <c r="AY288" s="794"/>
      <c r="AZ288" s="794"/>
      <c r="BA288" s="794"/>
      <c r="BB288" s="794"/>
      <c r="BC288" s="691">
        <v>1000</v>
      </c>
      <c r="BD288" s="691"/>
      <c r="BE288" s="794" t="s">
        <v>10</v>
      </c>
      <c r="BF288" s="794">
        <v>4185</v>
      </c>
      <c r="BG288" s="794">
        <v>4185</v>
      </c>
      <c r="BH288" s="794"/>
      <c r="BI288" s="794"/>
      <c r="BJ288" s="794">
        <v>2386</v>
      </c>
      <c r="BK288" s="794">
        <v>1600</v>
      </c>
      <c r="BL288" s="794">
        <v>786</v>
      </c>
      <c r="BM288" s="808">
        <v>1.43</v>
      </c>
      <c r="BN288" s="794">
        <v>10</v>
      </c>
      <c r="BO288" s="794"/>
      <c r="BP288" s="794"/>
      <c r="BQ288" s="794"/>
      <c r="BR288" s="794"/>
      <c r="BS288" s="794"/>
      <c r="BT288" s="809">
        <v>0</v>
      </c>
      <c r="BU288" s="753"/>
      <c r="BW288" s="415" t="str">
        <f>VLOOKUP(P288,'[1]2021年自治区专项债券项目财政部、发改委审核通过明细表'!$F:$F,1,FALSE)</f>
        <v>P21654326-0014</v>
      </c>
      <c r="BX288" s="415" t="str">
        <f>VLOOKUP(E288,'[1]2021年自治区专项债券项目财政部、发改委审核通过明细表'!$E:$E,1,FALSE)</f>
        <v>吉木乃外向经济标准化厂房配套基础设施建设项目</v>
      </c>
    </row>
    <row r="289" s="441" customFormat="1" ht="33" customHeight="1" spans="1:76">
      <c r="A289" s="751">
        <v>19</v>
      </c>
      <c r="B289" s="629" t="s">
        <v>1958</v>
      </c>
      <c r="C289" s="629" t="s">
        <v>2059</v>
      </c>
      <c r="D289" s="629">
        <v>654326</v>
      </c>
      <c r="E289" s="619" t="s">
        <v>2071</v>
      </c>
      <c r="F289" s="629" t="s">
        <v>2072</v>
      </c>
      <c r="G289" s="629" t="s">
        <v>2062</v>
      </c>
      <c r="H289" s="629" t="s">
        <v>55</v>
      </c>
      <c r="I289" s="629" t="s">
        <v>241</v>
      </c>
      <c r="J289" s="776" t="s">
        <v>186</v>
      </c>
      <c r="K289" s="771">
        <v>1</v>
      </c>
      <c r="L289" s="772">
        <v>44295</v>
      </c>
      <c r="M289" s="772">
        <v>44509</v>
      </c>
      <c r="N289" s="629" t="s">
        <v>2062</v>
      </c>
      <c r="O289" s="629" t="s">
        <v>2062</v>
      </c>
      <c r="P289" s="629" t="s">
        <v>2073</v>
      </c>
      <c r="Q289" s="629" t="s">
        <v>2074</v>
      </c>
      <c r="R289" s="691">
        <v>1300</v>
      </c>
      <c r="S289" s="629" t="s">
        <v>213</v>
      </c>
      <c r="T289" s="629" t="s">
        <v>213</v>
      </c>
      <c r="U289" s="629" t="s">
        <v>213</v>
      </c>
      <c r="V289" s="629" t="s">
        <v>214</v>
      </c>
      <c r="W289" s="629" t="s">
        <v>213</v>
      </c>
      <c r="X289" s="629" t="s">
        <v>213</v>
      </c>
      <c r="Y289" s="629" t="s">
        <v>213</v>
      </c>
      <c r="Z289" s="629" t="s">
        <v>213</v>
      </c>
      <c r="AA289" s="629" t="s">
        <v>213</v>
      </c>
      <c r="AB289" s="691"/>
      <c r="AC289" s="691"/>
      <c r="AD289" s="629" t="s">
        <v>213</v>
      </c>
      <c r="AE289" s="629" t="s">
        <v>213</v>
      </c>
      <c r="AF289" s="629" t="s">
        <v>2075</v>
      </c>
      <c r="AG289" s="629" t="s">
        <v>548</v>
      </c>
      <c r="AH289" s="629" t="s">
        <v>214</v>
      </c>
      <c r="AI289" s="629"/>
      <c r="AJ289" s="629" t="s">
        <v>260</v>
      </c>
      <c r="AK289" s="685">
        <v>1300</v>
      </c>
      <c r="AL289" s="794">
        <v>300</v>
      </c>
      <c r="AM289" s="794">
        <v>1000</v>
      </c>
      <c r="AN289" s="794"/>
      <c r="AO289" s="794"/>
      <c r="AP289" s="794"/>
      <c r="AQ289" s="685">
        <v>0</v>
      </c>
      <c r="AR289" s="794"/>
      <c r="AS289" s="794"/>
      <c r="AT289" s="794"/>
      <c r="AU289" s="794"/>
      <c r="AV289" s="794"/>
      <c r="AW289" s="794">
        <v>1300</v>
      </c>
      <c r="AX289" s="794">
        <v>1000</v>
      </c>
      <c r="AY289" s="794"/>
      <c r="AZ289" s="794"/>
      <c r="BA289" s="794"/>
      <c r="BB289" s="794"/>
      <c r="BC289" s="691">
        <v>1000</v>
      </c>
      <c r="BD289" s="691"/>
      <c r="BE289" s="794" t="s">
        <v>10</v>
      </c>
      <c r="BF289" s="794">
        <v>3882</v>
      </c>
      <c r="BG289" s="794">
        <v>3882</v>
      </c>
      <c r="BH289" s="794"/>
      <c r="BI289" s="794"/>
      <c r="BJ289" s="794">
        <v>1982</v>
      </c>
      <c r="BK289" s="794">
        <v>1300</v>
      </c>
      <c r="BL289" s="794">
        <v>682</v>
      </c>
      <c r="BM289" s="808">
        <v>1.31</v>
      </c>
      <c r="BN289" s="794">
        <v>10</v>
      </c>
      <c r="BO289" s="794"/>
      <c r="BP289" s="794"/>
      <c r="BQ289" s="794"/>
      <c r="BR289" s="794"/>
      <c r="BS289" s="794"/>
      <c r="BT289" s="809">
        <v>0</v>
      </c>
      <c r="BU289" s="654"/>
      <c r="BW289" s="415" t="str">
        <f>VLOOKUP(P289,'[1]2021年自治区专项债券项目财政部、发改委审核通过明细表'!$F:$F,1,FALSE)</f>
        <v>P21654326-0015</v>
      </c>
      <c r="BX289" s="415" t="str">
        <f>VLOOKUP(E289,'[1]2021年自治区专项债券项目财政部、发改委审核通过明细表'!$E:$E,1,FALSE)</f>
        <v>吉木乃国际商品城货场建设项目</v>
      </c>
    </row>
    <row r="290" s="441" customFormat="1" ht="33" customHeight="1" spans="1:76">
      <c r="A290" s="751">
        <v>20</v>
      </c>
      <c r="B290" s="629" t="s">
        <v>1958</v>
      </c>
      <c r="C290" s="629" t="s">
        <v>2059</v>
      </c>
      <c r="D290" s="629">
        <v>654326</v>
      </c>
      <c r="E290" s="619" t="s">
        <v>2076</v>
      </c>
      <c r="F290" s="629" t="s">
        <v>2077</v>
      </c>
      <c r="G290" s="629" t="s">
        <v>2078</v>
      </c>
      <c r="H290" s="629" t="s">
        <v>41</v>
      </c>
      <c r="I290" s="629" t="s">
        <v>241</v>
      </c>
      <c r="J290" s="776" t="s">
        <v>186</v>
      </c>
      <c r="K290" s="771">
        <v>1</v>
      </c>
      <c r="L290" s="772">
        <v>44295</v>
      </c>
      <c r="M290" s="772">
        <v>44509</v>
      </c>
      <c r="N290" s="629" t="s">
        <v>2079</v>
      </c>
      <c r="O290" s="629" t="s">
        <v>2078</v>
      </c>
      <c r="P290" s="629" t="s">
        <v>2080</v>
      </c>
      <c r="Q290" s="629" t="s">
        <v>2081</v>
      </c>
      <c r="R290" s="691">
        <v>3000</v>
      </c>
      <c r="S290" s="629" t="s">
        <v>213</v>
      </c>
      <c r="T290" s="629" t="s">
        <v>213</v>
      </c>
      <c r="U290" s="629" t="s">
        <v>213</v>
      </c>
      <c r="V290" s="629" t="s">
        <v>214</v>
      </c>
      <c r="W290" s="629" t="s">
        <v>213</v>
      </c>
      <c r="X290" s="629" t="s">
        <v>213</v>
      </c>
      <c r="Y290" s="629" t="s">
        <v>213</v>
      </c>
      <c r="Z290" s="629" t="s">
        <v>213</v>
      </c>
      <c r="AA290" s="629" t="s">
        <v>213</v>
      </c>
      <c r="AB290" s="691"/>
      <c r="AC290" s="691"/>
      <c r="AD290" s="629" t="s">
        <v>213</v>
      </c>
      <c r="AE290" s="629" t="s">
        <v>213</v>
      </c>
      <c r="AF290" s="629" t="s">
        <v>2082</v>
      </c>
      <c r="AG290" s="629" t="s">
        <v>548</v>
      </c>
      <c r="AH290" s="629" t="s">
        <v>214</v>
      </c>
      <c r="AI290" s="629"/>
      <c r="AJ290" s="629" t="s">
        <v>260</v>
      </c>
      <c r="AK290" s="685">
        <v>3000</v>
      </c>
      <c r="AL290" s="794">
        <v>1000</v>
      </c>
      <c r="AM290" s="794">
        <v>2000</v>
      </c>
      <c r="AN290" s="794"/>
      <c r="AO290" s="794"/>
      <c r="AP290" s="794"/>
      <c r="AQ290" s="685">
        <v>0</v>
      </c>
      <c r="AR290" s="794"/>
      <c r="AS290" s="794"/>
      <c r="AT290" s="794"/>
      <c r="AU290" s="794"/>
      <c r="AV290" s="794"/>
      <c r="AW290" s="794">
        <v>3000</v>
      </c>
      <c r="AX290" s="794">
        <v>2000</v>
      </c>
      <c r="AY290" s="794"/>
      <c r="AZ290" s="794"/>
      <c r="BA290" s="794"/>
      <c r="BB290" s="794"/>
      <c r="BC290" s="691">
        <v>2000</v>
      </c>
      <c r="BD290" s="691"/>
      <c r="BE290" s="794" t="s">
        <v>10</v>
      </c>
      <c r="BF290" s="794">
        <v>9704</v>
      </c>
      <c r="BG290" s="794">
        <v>9704</v>
      </c>
      <c r="BH290" s="794"/>
      <c r="BI290" s="794"/>
      <c r="BJ290" s="794">
        <v>6021</v>
      </c>
      <c r="BK290" s="794">
        <v>3000</v>
      </c>
      <c r="BL290" s="794">
        <v>3021</v>
      </c>
      <c r="BM290" s="808">
        <v>1.27</v>
      </c>
      <c r="BN290" s="794">
        <v>10</v>
      </c>
      <c r="BO290" s="794"/>
      <c r="BP290" s="794"/>
      <c r="BQ290" s="794"/>
      <c r="BR290" s="794"/>
      <c r="BS290" s="794"/>
      <c r="BT290" s="809"/>
      <c r="BU290" s="654"/>
      <c r="BW290" s="415" t="str">
        <f>VLOOKUP(P290,'[1]2021年自治区专项债券项目财政部、发改委审核通过明细表'!$F:$F,1,FALSE)</f>
        <v>P20654326-0109</v>
      </c>
      <c r="BX290" s="415" t="str">
        <f>VLOOKUP(E290,'[1]2021年自治区专项债券项目财政部、发改委审核通过明细表'!$E:$E,1,FALSE)</f>
        <v>吉木乃县草原石城景区基础设施建设项目（三期）</v>
      </c>
    </row>
    <row r="291" s="444" customFormat="1" ht="33" customHeight="1" spans="1:76">
      <c r="A291" s="751">
        <v>21</v>
      </c>
      <c r="B291" s="756" t="s">
        <v>1958</v>
      </c>
      <c r="C291" s="756" t="s">
        <v>2083</v>
      </c>
      <c r="D291" s="756">
        <v>654323</v>
      </c>
      <c r="E291" s="757" t="s">
        <v>2084</v>
      </c>
      <c r="F291" s="758" t="s">
        <v>2085</v>
      </c>
      <c r="G291" s="758" t="s">
        <v>2086</v>
      </c>
      <c r="H291" s="759" t="s">
        <v>23</v>
      </c>
      <c r="I291" s="777" t="s">
        <v>209</v>
      </c>
      <c r="J291" s="778">
        <v>2019</v>
      </c>
      <c r="K291" s="778">
        <v>2</v>
      </c>
      <c r="L291" s="779">
        <v>43922</v>
      </c>
      <c r="M291" s="779">
        <v>44501</v>
      </c>
      <c r="N291" s="758" t="s">
        <v>2086</v>
      </c>
      <c r="O291" s="758" t="s">
        <v>2087</v>
      </c>
      <c r="P291" s="758" t="s">
        <v>2088</v>
      </c>
      <c r="Q291" s="758" t="s">
        <v>2089</v>
      </c>
      <c r="R291" s="683">
        <v>15000</v>
      </c>
      <c r="S291" s="756" t="s">
        <v>213</v>
      </c>
      <c r="T291" s="756" t="s">
        <v>213</v>
      </c>
      <c r="U291" s="756" t="s">
        <v>213</v>
      </c>
      <c r="V291" s="756" t="s">
        <v>214</v>
      </c>
      <c r="W291" s="756" t="s">
        <v>213</v>
      </c>
      <c r="X291" s="756" t="s">
        <v>213</v>
      </c>
      <c r="Y291" s="756" t="s">
        <v>213</v>
      </c>
      <c r="Z291" s="756" t="s">
        <v>213</v>
      </c>
      <c r="AA291" s="756" t="s">
        <v>213</v>
      </c>
      <c r="AB291" s="683"/>
      <c r="AC291" s="683"/>
      <c r="AD291" s="756" t="s">
        <v>213</v>
      </c>
      <c r="AE291" s="756" t="s">
        <v>213</v>
      </c>
      <c r="AF291" s="758" t="s">
        <v>2090</v>
      </c>
      <c r="AG291" s="758" t="s">
        <v>548</v>
      </c>
      <c r="AH291" s="758" t="s">
        <v>214</v>
      </c>
      <c r="AI291" s="758" t="s">
        <v>214</v>
      </c>
      <c r="AJ291" s="758" t="s">
        <v>260</v>
      </c>
      <c r="AK291" s="692">
        <f t="shared" ref="AK291:AK293" si="44">AL291+AM291+AN291+AO291+AP291</f>
        <v>15000</v>
      </c>
      <c r="AL291" s="692"/>
      <c r="AM291" s="692">
        <v>15000</v>
      </c>
      <c r="AN291" s="692"/>
      <c r="AO291" s="692"/>
      <c r="AP291" s="692"/>
      <c r="AQ291" s="692">
        <f t="shared" ref="AQ291:AQ293" si="45">AR291+AS291+AT291+AU291+AV291</f>
        <v>9000</v>
      </c>
      <c r="AR291" s="692"/>
      <c r="AS291" s="692">
        <v>9000</v>
      </c>
      <c r="AT291" s="692"/>
      <c r="AU291" s="692"/>
      <c r="AV291" s="692"/>
      <c r="AW291" s="692">
        <v>5000</v>
      </c>
      <c r="AX291" s="692">
        <v>5000</v>
      </c>
      <c r="AY291" s="692"/>
      <c r="AZ291" s="692"/>
      <c r="BA291" s="692"/>
      <c r="BB291" s="692"/>
      <c r="BC291" s="683">
        <v>5000</v>
      </c>
      <c r="BD291" s="790"/>
      <c r="BE291" s="692">
        <v>15</v>
      </c>
      <c r="BF291" s="692">
        <f t="shared" ref="BF291:BF293" si="46">BG291+BH291+BI291</f>
        <v>47814.1725352111</v>
      </c>
      <c r="BG291" s="692">
        <v>47814.1725352111</v>
      </c>
      <c r="BH291" s="692"/>
      <c r="BI291" s="692"/>
      <c r="BJ291" s="692">
        <f t="shared" ref="BJ291:BJ297" si="47">BK291+BL291</f>
        <v>28400</v>
      </c>
      <c r="BK291" s="692">
        <v>15000</v>
      </c>
      <c r="BL291" s="692">
        <v>13400</v>
      </c>
      <c r="BM291" s="692">
        <v>1.36971830985915</v>
      </c>
      <c r="BN291" s="692">
        <v>15</v>
      </c>
      <c r="BO291" s="692"/>
      <c r="BP291" s="692"/>
      <c r="BQ291" s="692"/>
      <c r="BR291" s="692"/>
      <c r="BS291" s="692"/>
      <c r="BT291" s="805"/>
      <c r="BU291" s="753"/>
      <c r="BW291" s="415" t="str">
        <f>VLOOKUP(P291,'[1]2021年自治区专项债券项目财政部、发改委审核通过明细表'!$F:$F,1,FALSE)</f>
        <v>P19654323-0066</v>
      </c>
      <c r="BX291" s="415" t="str">
        <f>VLOOKUP(E291,'[1]2021年自治区专项债券项目财政部、发改委审核通过明细表'!$E:$E,1,FALSE)</f>
        <v>福海县渔港经济区建设项目</v>
      </c>
    </row>
    <row r="292" s="444" customFormat="1" ht="33" customHeight="1" spans="1:76">
      <c r="A292" s="751">
        <v>22</v>
      </c>
      <c r="B292" s="756" t="s">
        <v>1958</v>
      </c>
      <c r="C292" s="756" t="s">
        <v>2083</v>
      </c>
      <c r="D292" s="756">
        <v>654323</v>
      </c>
      <c r="E292" s="757" t="s">
        <v>2091</v>
      </c>
      <c r="F292" s="758" t="s">
        <v>2092</v>
      </c>
      <c r="G292" s="758" t="s">
        <v>2093</v>
      </c>
      <c r="H292" s="753" t="s">
        <v>29</v>
      </c>
      <c r="I292" s="777" t="s">
        <v>241</v>
      </c>
      <c r="J292" s="778">
        <v>2020</v>
      </c>
      <c r="K292" s="778">
        <v>2</v>
      </c>
      <c r="L292" s="779">
        <v>44317</v>
      </c>
      <c r="M292" s="779">
        <v>44774</v>
      </c>
      <c r="N292" s="758" t="s">
        <v>2093</v>
      </c>
      <c r="O292" s="758" t="s">
        <v>2093</v>
      </c>
      <c r="P292" s="758" t="s">
        <v>2094</v>
      </c>
      <c r="Q292" s="758" t="s">
        <v>2095</v>
      </c>
      <c r="R292" s="683">
        <v>7346</v>
      </c>
      <c r="S292" s="756" t="s">
        <v>213</v>
      </c>
      <c r="T292" s="756" t="s">
        <v>213</v>
      </c>
      <c r="U292" s="756" t="s">
        <v>213</v>
      </c>
      <c r="V292" s="756" t="s">
        <v>214</v>
      </c>
      <c r="W292" s="756" t="s">
        <v>213</v>
      </c>
      <c r="X292" s="756" t="s">
        <v>213</v>
      </c>
      <c r="Y292" s="756" t="s">
        <v>213</v>
      </c>
      <c r="Z292" s="756" t="s">
        <v>213</v>
      </c>
      <c r="AA292" s="756" t="s">
        <v>213</v>
      </c>
      <c r="AB292" s="683"/>
      <c r="AC292" s="683"/>
      <c r="AD292" s="756" t="s">
        <v>213</v>
      </c>
      <c r="AE292" s="756" t="s">
        <v>213</v>
      </c>
      <c r="AF292" s="758" t="s">
        <v>2096</v>
      </c>
      <c r="AG292" s="758" t="s">
        <v>548</v>
      </c>
      <c r="AH292" s="758" t="s">
        <v>214</v>
      </c>
      <c r="AI292" s="758" t="s">
        <v>214</v>
      </c>
      <c r="AJ292" s="758" t="s">
        <v>260</v>
      </c>
      <c r="AK292" s="692">
        <f t="shared" si="44"/>
        <v>7346</v>
      </c>
      <c r="AL292" s="692">
        <v>1546</v>
      </c>
      <c r="AM292" s="692">
        <v>3000</v>
      </c>
      <c r="AN292" s="692"/>
      <c r="AO292" s="692">
        <v>2800</v>
      </c>
      <c r="AP292" s="692"/>
      <c r="AQ292" s="692">
        <f t="shared" si="45"/>
        <v>0</v>
      </c>
      <c r="AR292" s="692"/>
      <c r="AS292" s="692"/>
      <c r="AT292" s="692"/>
      <c r="AU292" s="692"/>
      <c r="AV292" s="692"/>
      <c r="AW292" s="692">
        <v>7346</v>
      </c>
      <c r="AX292" s="692">
        <v>3000</v>
      </c>
      <c r="AY292" s="692"/>
      <c r="AZ292" s="692"/>
      <c r="BA292" s="692"/>
      <c r="BB292" s="692"/>
      <c r="BC292" s="798">
        <v>3000</v>
      </c>
      <c r="BD292" s="798">
        <v>3000</v>
      </c>
      <c r="BE292" s="692">
        <v>15</v>
      </c>
      <c r="BF292" s="692">
        <f t="shared" si="46"/>
        <v>26176.600660066</v>
      </c>
      <c r="BG292" s="692">
        <v>26176.600660066</v>
      </c>
      <c r="BH292" s="692"/>
      <c r="BI292" s="692"/>
      <c r="BJ292" s="692">
        <f t="shared" si="47"/>
        <v>15196</v>
      </c>
      <c r="BK292" s="692">
        <v>7346</v>
      </c>
      <c r="BL292" s="692">
        <v>7850</v>
      </c>
      <c r="BM292" s="692">
        <v>1.56303630363036</v>
      </c>
      <c r="BN292" s="692">
        <v>15</v>
      </c>
      <c r="BO292" s="692"/>
      <c r="BP292" s="692"/>
      <c r="BQ292" s="692"/>
      <c r="BR292" s="692"/>
      <c r="BS292" s="692"/>
      <c r="BT292" s="805"/>
      <c r="BU292" s="753"/>
      <c r="BW292" s="415" t="str">
        <f>VLOOKUP(P292,'[1]2021年自治区专项债券项目财政部、发改委审核通过明细表'!$F:$F,1,FALSE)</f>
        <v>P20654323-0162</v>
      </c>
      <c r="BX292" s="415" t="str">
        <f>VLOOKUP(E292,'[1]2021年自治区专项债券项目财政部、发改委审核通过明细表'!$E:$E,1,FALSE)</f>
        <v>福海县污水厂中水库建设项目</v>
      </c>
    </row>
    <row r="293" s="444" customFormat="1" ht="33" customHeight="1" spans="1:76">
      <c r="A293" s="751">
        <v>23</v>
      </c>
      <c r="B293" s="756" t="s">
        <v>1958</v>
      </c>
      <c r="C293" s="756" t="s">
        <v>2083</v>
      </c>
      <c r="D293" s="756">
        <v>654323</v>
      </c>
      <c r="E293" s="757" t="s">
        <v>2097</v>
      </c>
      <c r="F293" s="758" t="s">
        <v>2098</v>
      </c>
      <c r="G293" s="758" t="s">
        <v>2099</v>
      </c>
      <c r="H293" s="619" t="s">
        <v>301</v>
      </c>
      <c r="I293" s="777" t="s">
        <v>209</v>
      </c>
      <c r="J293" s="778">
        <v>2020</v>
      </c>
      <c r="K293" s="778">
        <v>2</v>
      </c>
      <c r="L293" s="779">
        <v>43952</v>
      </c>
      <c r="M293" s="779">
        <v>44470</v>
      </c>
      <c r="N293" s="756" t="s">
        <v>2099</v>
      </c>
      <c r="O293" s="758" t="s">
        <v>2100</v>
      </c>
      <c r="P293" s="758" t="s">
        <v>2101</v>
      </c>
      <c r="Q293" s="758" t="s">
        <v>2102</v>
      </c>
      <c r="R293" s="683">
        <v>5878</v>
      </c>
      <c r="S293" s="756" t="s">
        <v>213</v>
      </c>
      <c r="T293" s="756" t="s">
        <v>213</v>
      </c>
      <c r="U293" s="756" t="s">
        <v>213</v>
      </c>
      <c r="V293" s="756" t="s">
        <v>214</v>
      </c>
      <c r="W293" s="756" t="s">
        <v>213</v>
      </c>
      <c r="X293" s="758" t="s">
        <v>213</v>
      </c>
      <c r="Y293" s="758" t="s">
        <v>213</v>
      </c>
      <c r="Z293" s="758" t="s">
        <v>213</v>
      </c>
      <c r="AA293" s="758" t="s">
        <v>213</v>
      </c>
      <c r="AB293" s="683"/>
      <c r="AC293" s="683"/>
      <c r="AD293" s="756" t="s">
        <v>213</v>
      </c>
      <c r="AE293" s="756" t="s">
        <v>213</v>
      </c>
      <c r="AF293" s="758" t="s">
        <v>2103</v>
      </c>
      <c r="AG293" s="756" t="s">
        <v>548</v>
      </c>
      <c r="AH293" s="756" t="s">
        <v>214</v>
      </c>
      <c r="AI293" s="756" t="s">
        <v>214</v>
      </c>
      <c r="AJ293" s="756" t="s">
        <v>260</v>
      </c>
      <c r="AK293" s="692">
        <f t="shared" si="44"/>
        <v>5878</v>
      </c>
      <c r="AL293" s="795">
        <v>878</v>
      </c>
      <c r="AM293" s="795">
        <v>5000</v>
      </c>
      <c r="AN293" s="692"/>
      <c r="AO293" s="692"/>
      <c r="AP293" s="692"/>
      <c r="AQ293" s="692">
        <f t="shared" si="45"/>
        <v>3000</v>
      </c>
      <c r="AR293" s="692"/>
      <c r="AS293" s="692">
        <v>3000</v>
      </c>
      <c r="AT293" s="692"/>
      <c r="AU293" s="692"/>
      <c r="AV293" s="692"/>
      <c r="AW293" s="795">
        <v>2878</v>
      </c>
      <c r="AX293" s="692">
        <v>1000</v>
      </c>
      <c r="AY293" s="692"/>
      <c r="AZ293" s="692"/>
      <c r="BA293" s="692"/>
      <c r="BB293" s="692"/>
      <c r="BC293" s="683">
        <v>1000</v>
      </c>
      <c r="BD293" s="790"/>
      <c r="BE293" s="692">
        <v>10</v>
      </c>
      <c r="BF293" s="692">
        <f t="shared" si="46"/>
        <v>16577.4925919151</v>
      </c>
      <c r="BG293" s="692">
        <v>16577.4925919151</v>
      </c>
      <c r="BH293" s="692"/>
      <c r="BI293" s="692"/>
      <c r="BJ293" s="692">
        <f t="shared" si="47"/>
        <v>10934</v>
      </c>
      <c r="BK293" s="692">
        <v>5878</v>
      </c>
      <c r="BL293" s="692">
        <v>5056</v>
      </c>
      <c r="BM293" s="692">
        <v>1.58917139198829</v>
      </c>
      <c r="BN293" s="692">
        <v>10</v>
      </c>
      <c r="BO293" s="692"/>
      <c r="BP293" s="692"/>
      <c r="BQ293" s="692"/>
      <c r="BR293" s="692"/>
      <c r="BS293" s="692"/>
      <c r="BT293" s="805"/>
      <c r="BU293" s="753"/>
      <c r="BW293" s="415" t="str">
        <f>VLOOKUP(P293,'[1]2021年自治区专项债券项目财政部、发改委审核通过明细表'!$F:$F,1,FALSE)</f>
        <v>P20654323-0128</v>
      </c>
      <c r="BX293" s="415" t="str">
        <f>VLOOKUP(E293,'[1]2021年自治区专项债券项目财政部、发改委审核通过明细表'!$E:$E,1,FALSE)</f>
        <v>福海县人民医院急诊、住院综合楼建设项目</v>
      </c>
    </row>
    <row r="294" s="444" customFormat="1" ht="33" customHeight="1" spans="1:76">
      <c r="A294" s="751">
        <v>24</v>
      </c>
      <c r="B294" s="760" t="s">
        <v>1958</v>
      </c>
      <c r="C294" s="761" t="s">
        <v>2104</v>
      </c>
      <c r="D294" s="762">
        <v>654322</v>
      </c>
      <c r="E294" s="758" t="s">
        <v>2105</v>
      </c>
      <c r="F294" s="758" t="s">
        <v>2106</v>
      </c>
      <c r="G294" s="758" t="s">
        <v>2107</v>
      </c>
      <c r="H294" s="758" t="s">
        <v>1988</v>
      </c>
      <c r="I294" s="777" t="s">
        <v>209</v>
      </c>
      <c r="J294" s="763" t="s">
        <v>291</v>
      </c>
      <c r="K294" s="756" t="s">
        <v>727</v>
      </c>
      <c r="L294" s="779">
        <v>43831</v>
      </c>
      <c r="M294" s="762" t="s">
        <v>1740</v>
      </c>
      <c r="N294" s="758" t="s">
        <v>2107</v>
      </c>
      <c r="O294" s="758" t="s">
        <v>869</v>
      </c>
      <c r="P294" s="756" t="s">
        <v>2108</v>
      </c>
      <c r="Q294" s="758" t="s">
        <v>2109</v>
      </c>
      <c r="R294" s="785">
        <v>38346</v>
      </c>
      <c r="S294" s="758" t="s">
        <v>213</v>
      </c>
      <c r="T294" s="758" t="s">
        <v>213</v>
      </c>
      <c r="U294" s="758" t="s">
        <v>213</v>
      </c>
      <c r="V294" s="758" t="s">
        <v>214</v>
      </c>
      <c r="W294" s="758" t="s">
        <v>213</v>
      </c>
      <c r="X294" s="758" t="s">
        <v>213</v>
      </c>
      <c r="Y294" s="758" t="s">
        <v>213</v>
      </c>
      <c r="Z294" s="758" t="s">
        <v>213</v>
      </c>
      <c r="AA294" s="758" t="s">
        <v>214</v>
      </c>
      <c r="AB294" s="733"/>
      <c r="AC294" s="733"/>
      <c r="AD294" s="764" t="s">
        <v>213</v>
      </c>
      <c r="AE294" s="758" t="s">
        <v>213</v>
      </c>
      <c r="AF294" s="758" t="s">
        <v>2110</v>
      </c>
      <c r="AG294" s="756" t="s">
        <v>548</v>
      </c>
      <c r="AH294" s="758" t="s">
        <v>214</v>
      </c>
      <c r="AI294" s="758" t="s">
        <v>214</v>
      </c>
      <c r="AJ294" s="758" t="s">
        <v>260</v>
      </c>
      <c r="AK294" s="692">
        <v>38346</v>
      </c>
      <c r="AL294" s="795">
        <v>8346</v>
      </c>
      <c r="AM294" s="795">
        <v>30000</v>
      </c>
      <c r="AN294" s="796"/>
      <c r="AO294" s="796"/>
      <c r="AP294" s="796"/>
      <c r="AQ294" s="692">
        <v>4000</v>
      </c>
      <c r="AR294" s="795"/>
      <c r="AS294" s="795">
        <v>4000</v>
      </c>
      <c r="AT294" s="692"/>
      <c r="AU294" s="796"/>
      <c r="AV294" s="796"/>
      <c r="AW294" s="692">
        <v>1200</v>
      </c>
      <c r="AX294" s="692">
        <v>1000</v>
      </c>
      <c r="AY294" s="692">
        <v>5000</v>
      </c>
      <c r="AZ294" s="692">
        <v>4000</v>
      </c>
      <c r="BA294" s="692">
        <v>28146</v>
      </c>
      <c r="BB294" s="692">
        <v>21000</v>
      </c>
      <c r="BC294" s="683">
        <v>1000</v>
      </c>
      <c r="BD294" s="733"/>
      <c r="BE294" s="796" t="s">
        <v>10</v>
      </c>
      <c r="BF294" s="796">
        <f t="shared" ref="BF294:BF297" si="48">BG294+BH294</f>
        <v>60255.65</v>
      </c>
      <c r="BG294" s="796">
        <v>58000</v>
      </c>
      <c r="BH294" s="796">
        <v>2255.65</v>
      </c>
      <c r="BI294" s="796"/>
      <c r="BJ294" s="692">
        <f t="shared" si="47"/>
        <v>38346</v>
      </c>
      <c r="BK294" s="796">
        <v>38346</v>
      </c>
      <c r="BL294" s="796"/>
      <c r="BM294" s="796">
        <v>1.33</v>
      </c>
      <c r="BN294" s="692">
        <v>10</v>
      </c>
      <c r="BO294" s="796"/>
      <c r="BP294" s="796"/>
      <c r="BQ294" s="796"/>
      <c r="BR294" s="796"/>
      <c r="BS294" s="796"/>
      <c r="BT294" s="810"/>
      <c r="BU294" s="654"/>
      <c r="BW294" s="415" t="str">
        <f>VLOOKUP(P294,'[1]2021年自治区专项债券项目财政部、发改委审核通过明细表'!$F:$F,1,FALSE)</f>
        <v>P20654322-0066</v>
      </c>
      <c r="BX294" s="415" t="str">
        <f>VLOOKUP(E294,'[1]2021年自治区专项债券项目财政部、发改委审核通过明细表'!$E:$E,1,FALSE)</f>
        <v>富蕴县2020年城市棚户区改造建设项目</v>
      </c>
    </row>
    <row r="295" s="445" customFormat="1" ht="33" customHeight="1" spans="1:76">
      <c r="A295" s="751">
        <v>25</v>
      </c>
      <c r="B295" s="756" t="s">
        <v>1958</v>
      </c>
      <c r="C295" s="763" t="s">
        <v>2104</v>
      </c>
      <c r="D295" s="762">
        <v>654322</v>
      </c>
      <c r="E295" s="758" t="s">
        <v>2111</v>
      </c>
      <c r="F295" s="758" t="s">
        <v>2112</v>
      </c>
      <c r="G295" s="758" t="s">
        <v>2113</v>
      </c>
      <c r="H295" s="758" t="s">
        <v>301</v>
      </c>
      <c r="I295" s="777" t="s">
        <v>241</v>
      </c>
      <c r="J295" s="763" t="s">
        <v>291</v>
      </c>
      <c r="K295" s="756" t="s">
        <v>759</v>
      </c>
      <c r="L295" s="765" t="s">
        <v>735</v>
      </c>
      <c r="M295" s="762" t="s">
        <v>1740</v>
      </c>
      <c r="N295" s="758" t="s">
        <v>2113</v>
      </c>
      <c r="O295" s="758" t="s">
        <v>812</v>
      </c>
      <c r="P295" s="756" t="s">
        <v>2114</v>
      </c>
      <c r="Q295" s="758" t="s">
        <v>2115</v>
      </c>
      <c r="R295" s="785">
        <v>2500</v>
      </c>
      <c r="S295" s="758" t="s">
        <v>213</v>
      </c>
      <c r="T295" s="758" t="s">
        <v>213</v>
      </c>
      <c r="U295" s="758" t="s">
        <v>213</v>
      </c>
      <c r="V295" s="758" t="s">
        <v>214</v>
      </c>
      <c r="W295" s="758" t="s">
        <v>213</v>
      </c>
      <c r="X295" s="758" t="s">
        <v>213</v>
      </c>
      <c r="Y295" s="758" t="s">
        <v>213</v>
      </c>
      <c r="Z295" s="758" t="s">
        <v>213</v>
      </c>
      <c r="AA295" s="758" t="s">
        <v>213</v>
      </c>
      <c r="AB295" s="683"/>
      <c r="AC295" s="683"/>
      <c r="AD295" s="764" t="s">
        <v>213</v>
      </c>
      <c r="AE295" s="758" t="s">
        <v>213</v>
      </c>
      <c r="AF295" s="758" t="s">
        <v>2116</v>
      </c>
      <c r="AG295" s="756" t="s">
        <v>548</v>
      </c>
      <c r="AH295" s="758" t="s">
        <v>214</v>
      </c>
      <c r="AI295" s="758" t="s">
        <v>214</v>
      </c>
      <c r="AJ295" s="758" t="s">
        <v>260</v>
      </c>
      <c r="AK295" s="692">
        <v>2500</v>
      </c>
      <c r="AL295" s="795">
        <v>500</v>
      </c>
      <c r="AM295" s="795">
        <v>2000</v>
      </c>
      <c r="AN295" s="692"/>
      <c r="AO295" s="692"/>
      <c r="AP295" s="692"/>
      <c r="AQ295" s="692"/>
      <c r="AR295" s="795"/>
      <c r="AS295" s="795"/>
      <c r="AT295" s="692"/>
      <c r="AU295" s="692"/>
      <c r="AV295" s="692"/>
      <c r="AW295" s="692">
        <v>2500</v>
      </c>
      <c r="AX295" s="692">
        <v>2000</v>
      </c>
      <c r="AY295" s="692"/>
      <c r="AZ295" s="692"/>
      <c r="BA295" s="692"/>
      <c r="BB295" s="692"/>
      <c r="BC295" s="683">
        <v>2000</v>
      </c>
      <c r="BD295" s="683"/>
      <c r="BE295" s="692" t="s">
        <v>10</v>
      </c>
      <c r="BF295" s="692">
        <f t="shared" si="48"/>
        <v>6086.26</v>
      </c>
      <c r="BG295" s="692">
        <v>5184</v>
      </c>
      <c r="BH295" s="692">
        <v>902.26</v>
      </c>
      <c r="BI295" s="692"/>
      <c r="BJ295" s="692">
        <f t="shared" si="47"/>
        <v>3160.51</v>
      </c>
      <c r="BK295" s="692">
        <v>2500</v>
      </c>
      <c r="BL295" s="692">
        <v>660.51</v>
      </c>
      <c r="BM295" s="692">
        <v>1.59</v>
      </c>
      <c r="BN295" s="692">
        <v>10</v>
      </c>
      <c r="BO295" s="692"/>
      <c r="BP295" s="692"/>
      <c r="BQ295" s="692"/>
      <c r="BR295" s="692"/>
      <c r="BS295" s="692"/>
      <c r="BT295" s="805"/>
      <c r="BU295" s="654"/>
      <c r="BW295" s="415" t="str">
        <f>VLOOKUP(P295,'[1]2021年自治区专项债券项目财政部、发改委审核通过明细表'!$F:$F,1,FALSE)</f>
        <v>P20654322-0109</v>
      </c>
      <c r="BX295" s="415" t="str">
        <f>VLOOKUP(E295,'[1]2021年自治区专项债券项目财政部、发改委审核通过明细表'!$E:$E,1,FALSE)</f>
        <v>富蕴县人民医院诊治能力及配套设施提升建设项目</v>
      </c>
    </row>
    <row r="296" s="445" customFormat="1" ht="33" customHeight="1" spans="1:76">
      <c r="A296" s="751">
        <v>26</v>
      </c>
      <c r="B296" s="756" t="s">
        <v>1958</v>
      </c>
      <c r="C296" s="763" t="s">
        <v>2104</v>
      </c>
      <c r="D296" s="762">
        <v>654322</v>
      </c>
      <c r="E296" s="758" t="s">
        <v>2117</v>
      </c>
      <c r="F296" s="758" t="s">
        <v>2118</v>
      </c>
      <c r="G296" s="758" t="s">
        <v>2119</v>
      </c>
      <c r="H296" s="758" t="s">
        <v>41</v>
      </c>
      <c r="I296" s="777" t="s">
        <v>241</v>
      </c>
      <c r="J296" s="763" t="s">
        <v>291</v>
      </c>
      <c r="K296" s="756" t="s">
        <v>727</v>
      </c>
      <c r="L296" s="765" t="s">
        <v>735</v>
      </c>
      <c r="M296" s="762" t="s">
        <v>293</v>
      </c>
      <c r="N296" s="758" t="s">
        <v>2119</v>
      </c>
      <c r="O296" s="758" t="s">
        <v>996</v>
      </c>
      <c r="P296" s="756" t="s">
        <v>2120</v>
      </c>
      <c r="Q296" s="758" t="s">
        <v>2121</v>
      </c>
      <c r="R296" s="785">
        <v>22000</v>
      </c>
      <c r="S296" s="758" t="s">
        <v>213</v>
      </c>
      <c r="T296" s="758" t="s">
        <v>214</v>
      </c>
      <c r="U296" s="758" t="s">
        <v>214</v>
      </c>
      <c r="V296" s="758" t="s">
        <v>214</v>
      </c>
      <c r="W296" s="758" t="s">
        <v>213</v>
      </c>
      <c r="X296" s="758" t="s">
        <v>214</v>
      </c>
      <c r="Y296" s="758" t="s">
        <v>213</v>
      </c>
      <c r="Z296" s="758" t="s">
        <v>214</v>
      </c>
      <c r="AA296" s="758" t="s">
        <v>214</v>
      </c>
      <c r="AB296" s="683"/>
      <c r="AC296" s="683"/>
      <c r="AD296" s="764" t="s">
        <v>213</v>
      </c>
      <c r="AE296" s="758" t="s">
        <v>213</v>
      </c>
      <c r="AF296" s="758" t="s">
        <v>2122</v>
      </c>
      <c r="AG296" s="756" t="s">
        <v>548</v>
      </c>
      <c r="AH296" s="758" t="s">
        <v>214</v>
      </c>
      <c r="AI296" s="758" t="s">
        <v>214</v>
      </c>
      <c r="AJ296" s="758" t="s">
        <v>260</v>
      </c>
      <c r="AK296" s="692">
        <v>22000</v>
      </c>
      <c r="AL296" s="795">
        <v>5000</v>
      </c>
      <c r="AM296" s="795">
        <v>17000</v>
      </c>
      <c r="AN296" s="692"/>
      <c r="AO296" s="692"/>
      <c r="AP296" s="692"/>
      <c r="AQ296" s="692"/>
      <c r="AR296" s="795"/>
      <c r="AS296" s="795"/>
      <c r="AT296" s="692"/>
      <c r="AU296" s="692"/>
      <c r="AV296" s="692"/>
      <c r="AW296" s="692">
        <v>4000</v>
      </c>
      <c r="AX296" s="692">
        <v>3000</v>
      </c>
      <c r="AY296" s="692">
        <v>10000</v>
      </c>
      <c r="AZ296" s="692">
        <v>8000</v>
      </c>
      <c r="BA296" s="692">
        <v>8000</v>
      </c>
      <c r="BB296" s="692">
        <v>6000</v>
      </c>
      <c r="BC296" s="683">
        <v>3000</v>
      </c>
      <c r="BD296" s="683"/>
      <c r="BE296" s="692" t="s">
        <v>10</v>
      </c>
      <c r="BF296" s="692">
        <f t="shared" si="48"/>
        <v>52669.21</v>
      </c>
      <c r="BG296" s="692">
        <v>45000</v>
      </c>
      <c r="BH296" s="692">
        <v>7669.21</v>
      </c>
      <c r="BI296" s="692"/>
      <c r="BJ296" s="692">
        <f t="shared" si="47"/>
        <v>32800</v>
      </c>
      <c r="BK296" s="692">
        <v>22000</v>
      </c>
      <c r="BL296" s="692">
        <v>10800</v>
      </c>
      <c r="BM296" s="692">
        <v>1.27</v>
      </c>
      <c r="BN296" s="692">
        <v>10</v>
      </c>
      <c r="BO296" s="692"/>
      <c r="BP296" s="692"/>
      <c r="BQ296" s="692"/>
      <c r="BR296" s="692"/>
      <c r="BS296" s="692"/>
      <c r="BT296" s="805"/>
      <c r="BU296" s="654"/>
      <c r="BW296" s="415" t="str">
        <f>VLOOKUP(P296,'[1]2021年自治区专项债券项目财政部、发改委审核通过明细表'!$F:$F,1,FALSE)</f>
        <v>P20654322-0158</v>
      </c>
      <c r="BX296" s="415" t="str">
        <f>VLOOKUP(E296,'[1]2021年自治区专项债券项目财政部、发改委审核通过明细表'!$E:$E,1,FALSE)</f>
        <v>富蕴县可可托海红色工业旅游开发项目</v>
      </c>
    </row>
    <row r="297" s="445" customFormat="1" ht="33" customHeight="1" spans="1:76">
      <c r="A297" s="751">
        <v>27</v>
      </c>
      <c r="B297" s="756" t="s">
        <v>1958</v>
      </c>
      <c r="C297" s="764" t="s">
        <v>2104</v>
      </c>
      <c r="D297" s="765">
        <v>654322</v>
      </c>
      <c r="E297" s="758" t="s">
        <v>2123</v>
      </c>
      <c r="F297" s="758" t="s">
        <v>2124</v>
      </c>
      <c r="G297" s="758" t="s">
        <v>2107</v>
      </c>
      <c r="H297" s="823" t="s">
        <v>2125</v>
      </c>
      <c r="I297" s="777" t="s">
        <v>209</v>
      </c>
      <c r="J297" s="764" t="s">
        <v>291</v>
      </c>
      <c r="K297" s="753" t="s">
        <v>759</v>
      </c>
      <c r="L297" s="765" t="s">
        <v>2126</v>
      </c>
      <c r="M297" s="765" t="s">
        <v>2127</v>
      </c>
      <c r="N297" s="758" t="s">
        <v>2107</v>
      </c>
      <c r="O297" s="758" t="s">
        <v>869</v>
      </c>
      <c r="P297" s="756" t="s">
        <v>2128</v>
      </c>
      <c r="Q297" s="758" t="s">
        <v>2129</v>
      </c>
      <c r="R297" s="785">
        <v>6100</v>
      </c>
      <c r="S297" s="758" t="s">
        <v>213</v>
      </c>
      <c r="T297" s="758" t="s">
        <v>213</v>
      </c>
      <c r="U297" s="758" t="s">
        <v>213</v>
      </c>
      <c r="V297" s="758" t="s">
        <v>214</v>
      </c>
      <c r="W297" s="758" t="s">
        <v>213</v>
      </c>
      <c r="X297" s="758" t="s">
        <v>214</v>
      </c>
      <c r="Y297" s="758" t="s">
        <v>214</v>
      </c>
      <c r="Z297" s="758" t="s">
        <v>214</v>
      </c>
      <c r="AA297" s="758" t="s">
        <v>214</v>
      </c>
      <c r="AB297" s="683"/>
      <c r="AC297" s="683"/>
      <c r="AD297" s="764" t="s">
        <v>213</v>
      </c>
      <c r="AE297" s="758" t="s">
        <v>213</v>
      </c>
      <c r="AF297" s="758" t="s">
        <v>2130</v>
      </c>
      <c r="AG297" s="756" t="s">
        <v>548</v>
      </c>
      <c r="AH297" s="758" t="s">
        <v>214</v>
      </c>
      <c r="AI297" s="758" t="s">
        <v>214</v>
      </c>
      <c r="AJ297" s="758" t="s">
        <v>260</v>
      </c>
      <c r="AK297" s="692">
        <v>6100</v>
      </c>
      <c r="AL297" s="795">
        <v>2100</v>
      </c>
      <c r="AM297" s="795">
        <v>4000</v>
      </c>
      <c r="AN297" s="692"/>
      <c r="AO297" s="692"/>
      <c r="AP297" s="692"/>
      <c r="AQ297" s="692">
        <v>3000</v>
      </c>
      <c r="AR297" s="795"/>
      <c r="AS297" s="795">
        <v>3000</v>
      </c>
      <c r="AT297" s="692"/>
      <c r="AU297" s="692"/>
      <c r="AV297" s="692"/>
      <c r="AW297" s="692">
        <v>1500</v>
      </c>
      <c r="AX297" s="692">
        <v>1000</v>
      </c>
      <c r="AY297" s="692">
        <v>1600</v>
      </c>
      <c r="AZ297" s="692"/>
      <c r="BA297" s="692"/>
      <c r="BB297" s="692"/>
      <c r="BC297" s="683">
        <v>1000</v>
      </c>
      <c r="BD297" s="683"/>
      <c r="BE297" s="692" t="s">
        <v>10</v>
      </c>
      <c r="BF297" s="692">
        <f t="shared" si="48"/>
        <v>20254.52</v>
      </c>
      <c r="BG297" s="692">
        <v>17100</v>
      </c>
      <c r="BH297" s="692">
        <v>3154.52</v>
      </c>
      <c r="BI297" s="692"/>
      <c r="BJ297" s="692">
        <f t="shared" si="47"/>
        <v>12604.66</v>
      </c>
      <c r="BK297" s="692">
        <v>6100</v>
      </c>
      <c r="BL297" s="692">
        <v>6504.66</v>
      </c>
      <c r="BM297" s="692">
        <v>1.46</v>
      </c>
      <c r="BN297" s="692">
        <v>10</v>
      </c>
      <c r="BO297" s="692"/>
      <c r="BP297" s="692"/>
      <c r="BQ297" s="692"/>
      <c r="BR297" s="692"/>
      <c r="BS297" s="692"/>
      <c r="BT297" s="805"/>
      <c r="BU297" s="654"/>
      <c r="BW297" s="415" t="str">
        <f>VLOOKUP(P297,'[1]2021年自治区专项债券项目财政部、发改委审核通过明细表'!$F:$F,1,FALSE)</f>
        <v>P20654322-0031</v>
      </c>
      <c r="BX297" s="415" t="str">
        <f>VLOOKUP(E297,'[1]2021年自治区专项债券项目财政部、发改委审核通过明细表'!$E:$E,1,FALSE)</f>
        <v>富蕴县物流园区清洁能源供热工程</v>
      </c>
    </row>
    <row r="298" s="445" customFormat="1" ht="33" customHeight="1" spans="1:76">
      <c r="A298" s="751">
        <v>28</v>
      </c>
      <c r="B298" s="764" t="s">
        <v>1958</v>
      </c>
      <c r="C298" s="764" t="s">
        <v>2131</v>
      </c>
      <c r="D298" s="753">
        <v>654325</v>
      </c>
      <c r="E298" s="753" t="s">
        <v>2132</v>
      </c>
      <c r="F298" s="753" t="s">
        <v>2133</v>
      </c>
      <c r="G298" s="764" t="s">
        <v>2134</v>
      </c>
      <c r="H298" s="753" t="s">
        <v>29</v>
      </c>
      <c r="I298" s="777" t="s">
        <v>241</v>
      </c>
      <c r="J298" s="753">
        <v>2020</v>
      </c>
      <c r="K298" s="753" t="s">
        <v>759</v>
      </c>
      <c r="L298" s="764" t="s">
        <v>760</v>
      </c>
      <c r="M298" s="764" t="s">
        <v>2135</v>
      </c>
      <c r="N298" s="764" t="s">
        <v>2134</v>
      </c>
      <c r="O298" s="764" t="s">
        <v>2134</v>
      </c>
      <c r="P298" s="764" t="s">
        <v>2136</v>
      </c>
      <c r="Q298" s="764" t="s">
        <v>2137</v>
      </c>
      <c r="R298" s="683">
        <v>3500</v>
      </c>
      <c r="S298" s="758" t="s">
        <v>213</v>
      </c>
      <c r="T298" s="758" t="s">
        <v>214</v>
      </c>
      <c r="U298" s="758" t="s">
        <v>213</v>
      </c>
      <c r="V298" s="758" t="s">
        <v>214</v>
      </c>
      <c r="W298" s="758" t="s">
        <v>213</v>
      </c>
      <c r="X298" s="758" t="s">
        <v>214</v>
      </c>
      <c r="Y298" s="758" t="s">
        <v>214</v>
      </c>
      <c r="Z298" s="758" t="s">
        <v>214</v>
      </c>
      <c r="AA298" s="758" t="s">
        <v>214</v>
      </c>
      <c r="AB298" s="683"/>
      <c r="AC298" s="683"/>
      <c r="AD298" s="758" t="s">
        <v>213</v>
      </c>
      <c r="AE298" s="758" t="s">
        <v>213</v>
      </c>
      <c r="AF298" s="758" t="s">
        <v>2138</v>
      </c>
      <c r="AG298" s="758" t="s">
        <v>548</v>
      </c>
      <c r="AH298" s="758" t="s">
        <v>214</v>
      </c>
      <c r="AI298" s="758" t="s">
        <v>214</v>
      </c>
      <c r="AJ298" s="758" t="s">
        <v>260</v>
      </c>
      <c r="AK298" s="692">
        <v>3500</v>
      </c>
      <c r="AL298" s="692">
        <f t="shared" ref="AL298:AL300" si="49">AK298-AM298</f>
        <v>1500</v>
      </c>
      <c r="AM298" s="692">
        <v>2000</v>
      </c>
      <c r="AN298" s="692"/>
      <c r="AO298" s="692"/>
      <c r="AP298" s="692"/>
      <c r="AQ298" s="692"/>
      <c r="AR298" s="692"/>
      <c r="AS298" s="692"/>
      <c r="AT298" s="692"/>
      <c r="AU298" s="692"/>
      <c r="AV298" s="692"/>
      <c r="AW298" s="692">
        <v>3500</v>
      </c>
      <c r="AX298" s="692">
        <v>2000</v>
      </c>
      <c r="AY298" s="692"/>
      <c r="AZ298" s="692"/>
      <c r="BA298" s="692"/>
      <c r="BB298" s="692"/>
      <c r="BC298" s="683">
        <v>2000</v>
      </c>
      <c r="BD298" s="683"/>
      <c r="BE298" s="692" t="s">
        <v>10</v>
      </c>
      <c r="BF298" s="692">
        <v>6470</v>
      </c>
      <c r="BG298" s="692">
        <v>6470</v>
      </c>
      <c r="BH298" s="692"/>
      <c r="BI298" s="692"/>
      <c r="BJ298" s="692">
        <v>4460</v>
      </c>
      <c r="BK298" s="692">
        <v>3500</v>
      </c>
      <c r="BL298" s="692">
        <v>960</v>
      </c>
      <c r="BM298" s="692">
        <v>1.31</v>
      </c>
      <c r="BN298" s="692">
        <v>10</v>
      </c>
      <c r="BO298" s="692"/>
      <c r="BP298" s="692"/>
      <c r="BQ298" s="692"/>
      <c r="BR298" s="692"/>
      <c r="BS298" s="692"/>
      <c r="BT298" s="805"/>
      <c r="BU298" s="753"/>
      <c r="BW298" s="415" t="str">
        <f>VLOOKUP(P298,'[1]2021年自治区专项债券项目财政部、发改委审核通过明细表'!$F:$F,1,FALSE)</f>
        <v>P20654325-0046</v>
      </c>
      <c r="BX298" s="415" t="str">
        <f>VLOOKUP(E298,'[1]2021年自治区专项债券项目财政部、发改委审核通过明细表'!$E:$E,1,FALSE)</f>
        <v>青河县阿格达拉镇易地扶贫搬迁污水处理厂改扩建项目</v>
      </c>
    </row>
    <row r="299" s="446" customFormat="1" ht="33" customHeight="1" spans="1:76">
      <c r="A299" s="766">
        <v>29</v>
      </c>
      <c r="B299" s="767" t="s">
        <v>1958</v>
      </c>
      <c r="C299" s="767" t="s">
        <v>2131</v>
      </c>
      <c r="D299" s="768">
        <v>654325</v>
      </c>
      <c r="E299" s="768" t="s">
        <v>2139</v>
      </c>
      <c r="F299" s="768" t="s">
        <v>2140</v>
      </c>
      <c r="G299" s="767" t="s">
        <v>2134</v>
      </c>
      <c r="H299" s="768" t="s">
        <v>2141</v>
      </c>
      <c r="I299" s="780" t="s">
        <v>241</v>
      </c>
      <c r="J299" s="768">
        <v>2020</v>
      </c>
      <c r="K299" s="768" t="s">
        <v>759</v>
      </c>
      <c r="L299" s="767" t="s">
        <v>760</v>
      </c>
      <c r="M299" s="767" t="s">
        <v>2135</v>
      </c>
      <c r="N299" s="767" t="s">
        <v>2134</v>
      </c>
      <c r="O299" s="767" t="s">
        <v>2134</v>
      </c>
      <c r="P299" s="767" t="s">
        <v>2142</v>
      </c>
      <c r="Q299" s="767" t="s">
        <v>2143</v>
      </c>
      <c r="R299" s="786">
        <v>12000</v>
      </c>
      <c r="S299" s="787" t="s">
        <v>213</v>
      </c>
      <c r="T299" s="787" t="s">
        <v>214</v>
      </c>
      <c r="U299" s="787" t="s">
        <v>213</v>
      </c>
      <c r="V299" s="787" t="s">
        <v>214</v>
      </c>
      <c r="W299" s="787" t="s">
        <v>213</v>
      </c>
      <c r="X299" s="787" t="s">
        <v>214</v>
      </c>
      <c r="Y299" s="787" t="s">
        <v>214</v>
      </c>
      <c r="Z299" s="787" t="s">
        <v>214</v>
      </c>
      <c r="AA299" s="787" t="s">
        <v>214</v>
      </c>
      <c r="AB299" s="786"/>
      <c r="AC299" s="786"/>
      <c r="AD299" s="787" t="s">
        <v>213</v>
      </c>
      <c r="AE299" s="787" t="s">
        <v>213</v>
      </c>
      <c r="AF299" s="787" t="s">
        <v>2144</v>
      </c>
      <c r="AG299" s="787" t="s">
        <v>548</v>
      </c>
      <c r="AH299" s="787" t="s">
        <v>214</v>
      </c>
      <c r="AI299" s="787" t="s">
        <v>214</v>
      </c>
      <c r="AJ299" s="787" t="s">
        <v>260</v>
      </c>
      <c r="AK299" s="797">
        <v>12000</v>
      </c>
      <c r="AL299" s="797">
        <f t="shared" si="49"/>
        <v>3000</v>
      </c>
      <c r="AM299" s="797">
        <v>9000</v>
      </c>
      <c r="AN299" s="797"/>
      <c r="AO299" s="797"/>
      <c r="AP299" s="797"/>
      <c r="AQ299" s="797"/>
      <c r="AR299" s="797"/>
      <c r="AS299" s="797"/>
      <c r="AT299" s="797"/>
      <c r="AU299" s="797"/>
      <c r="AV299" s="797"/>
      <c r="AW299" s="797">
        <v>4000</v>
      </c>
      <c r="AX299" s="797">
        <v>4000</v>
      </c>
      <c r="AY299" s="797">
        <v>5000</v>
      </c>
      <c r="AZ299" s="797">
        <v>5000</v>
      </c>
      <c r="BA299" s="797"/>
      <c r="BB299" s="797"/>
      <c r="BC299" s="786">
        <v>4000</v>
      </c>
      <c r="BD299" s="786"/>
      <c r="BE299" s="797" t="s">
        <v>10</v>
      </c>
      <c r="BF299" s="797">
        <v>41017.5</v>
      </c>
      <c r="BG299" s="797">
        <v>41017.5</v>
      </c>
      <c r="BH299" s="797"/>
      <c r="BI299" s="797"/>
      <c r="BJ299" s="797">
        <v>35400</v>
      </c>
      <c r="BK299" s="797">
        <v>12000</v>
      </c>
      <c r="BL299" s="797">
        <v>23400</v>
      </c>
      <c r="BM299" s="797">
        <v>1.29</v>
      </c>
      <c r="BN299" s="797">
        <v>10</v>
      </c>
      <c r="BO299" s="797"/>
      <c r="BP299" s="797"/>
      <c r="BQ299" s="797"/>
      <c r="BR299" s="797"/>
      <c r="BS299" s="797"/>
      <c r="BT299" s="811"/>
      <c r="BU299" s="768"/>
      <c r="BV299" s="446" t="s">
        <v>2145</v>
      </c>
      <c r="BW299" s="814" t="e">
        <f>VLOOKUP(P299,'[1]2021年自治区专项债券项目财政部、发改委审核通过明细表'!$F:$F,1,FALSE)</f>
        <v>#N/A</v>
      </c>
      <c r="BX299" s="814" t="e">
        <f>VLOOKUP(E299,'[1]2021年自治区专项债券项目财政部、发改委审核通过明细表'!$E:$E,1,FALSE)</f>
        <v>#N/A</v>
      </c>
    </row>
    <row r="300" s="445" customFormat="1" ht="33" customHeight="1" spans="1:76">
      <c r="A300" s="751">
        <v>30</v>
      </c>
      <c r="B300" s="764" t="s">
        <v>1958</v>
      </c>
      <c r="C300" s="764" t="s">
        <v>2131</v>
      </c>
      <c r="D300" s="753">
        <v>654325</v>
      </c>
      <c r="E300" s="753" t="s">
        <v>2146</v>
      </c>
      <c r="F300" s="753" t="s">
        <v>2147</v>
      </c>
      <c r="G300" s="764" t="s">
        <v>2134</v>
      </c>
      <c r="H300" s="753" t="s">
        <v>29</v>
      </c>
      <c r="I300" s="777" t="s">
        <v>241</v>
      </c>
      <c r="J300" s="753">
        <v>2020</v>
      </c>
      <c r="K300" s="753" t="s">
        <v>759</v>
      </c>
      <c r="L300" s="764" t="s">
        <v>760</v>
      </c>
      <c r="M300" s="764" t="s">
        <v>2135</v>
      </c>
      <c r="N300" s="764" t="s">
        <v>2134</v>
      </c>
      <c r="O300" s="764" t="s">
        <v>2134</v>
      </c>
      <c r="P300" s="764" t="s">
        <v>2148</v>
      </c>
      <c r="Q300" s="764" t="s">
        <v>2149</v>
      </c>
      <c r="R300" s="683">
        <v>3200</v>
      </c>
      <c r="S300" s="758" t="s">
        <v>213</v>
      </c>
      <c r="T300" s="758" t="s">
        <v>214</v>
      </c>
      <c r="U300" s="758" t="s">
        <v>213</v>
      </c>
      <c r="V300" s="758" t="s">
        <v>214</v>
      </c>
      <c r="W300" s="758" t="s">
        <v>213</v>
      </c>
      <c r="X300" s="758" t="s">
        <v>214</v>
      </c>
      <c r="Y300" s="758" t="s">
        <v>214</v>
      </c>
      <c r="Z300" s="758" t="s">
        <v>214</v>
      </c>
      <c r="AA300" s="758" t="s">
        <v>214</v>
      </c>
      <c r="AB300" s="683"/>
      <c r="AC300" s="683"/>
      <c r="AD300" s="758" t="s">
        <v>213</v>
      </c>
      <c r="AE300" s="758" t="s">
        <v>213</v>
      </c>
      <c r="AF300" s="758" t="s">
        <v>2150</v>
      </c>
      <c r="AG300" s="758" t="s">
        <v>548</v>
      </c>
      <c r="AH300" s="758" t="s">
        <v>214</v>
      </c>
      <c r="AI300" s="758" t="s">
        <v>214</v>
      </c>
      <c r="AJ300" s="758" t="s">
        <v>260</v>
      </c>
      <c r="AK300" s="692">
        <v>3200</v>
      </c>
      <c r="AL300" s="692">
        <f t="shared" si="49"/>
        <v>1200</v>
      </c>
      <c r="AM300" s="692">
        <v>2000</v>
      </c>
      <c r="AN300" s="692"/>
      <c r="AO300" s="692"/>
      <c r="AP300" s="692"/>
      <c r="AQ300" s="692"/>
      <c r="AR300" s="692"/>
      <c r="AS300" s="692"/>
      <c r="AT300" s="692"/>
      <c r="AU300" s="692"/>
      <c r="AV300" s="692"/>
      <c r="AW300" s="692">
        <v>3200</v>
      </c>
      <c r="AX300" s="692">
        <v>2000</v>
      </c>
      <c r="AY300" s="692"/>
      <c r="AZ300" s="692"/>
      <c r="BA300" s="692"/>
      <c r="BB300" s="692"/>
      <c r="BC300" s="683">
        <v>2000</v>
      </c>
      <c r="BD300" s="683"/>
      <c r="BE300" s="692" t="s">
        <v>10</v>
      </c>
      <c r="BF300" s="692">
        <v>20205</v>
      </c>
      <c r="BG300" s="692">
        <v>20205</v>
      </c>
      <c r="BH300" s="692"/>
      <c r="BI300" s="692"/>
      <c r="BJ300" s="692">
        <v>17924</v>
      </c>
      <c r="BK300" s="692">
        <v>3200</v>
      </c>
      <c r="BL300" s="692">
        <v>14724</v>
      </c>
      <c r="BM300" s="692">
        <v>1.25</v>
      </c>
      <c r="BN300" s="692">
        <v>10</v>
      </c>
      <c r="BO300" s="692"/>
      <c r="BP300" s="692"/>
      <c r="BQ300" s="692"/>
      <c r="BR300" s="692"/>
      <c r="BS300" s="692"/>
      <c r="BT300" s="805"/>
      <c r="BU300" s="753"/>
      <c r="BW300" s="415" t="str">
        <f>VLOOKUP(P300,'[1]2021年自治区专项债券项目财政部、发改委审核通过明细表'!$F:$F,1,FALSE)</f>
        <v>P20654325-0045</v>
      </c>
      <c r="BX300" s="415" t="str">
        <f>VLOOKUP(E300,'[1]2021年自治区专项债券项目财政部、发改委审核通过明细表'!$E:$E,1,FALSE)</f>
        <v>青河县垃圾无害化处理和资源化利用建设项目</v>
      </c>
    </row>
    <row r="301" s="447" customFormat="1" ht="33" customHeight="1" spans="1:76">
      <c r="A301" s="751">
        <v>31</v>
      </c>
      <c r="B301" s="758" t="s">
        <v>1958</v>
      </c>
      <c r="C301" s="758" t="s">
        <v>2151</v>
      </c>
      <c r="D301" s="769">
        <v>654300</v>
      </c>
      <c r="E301" s="758" t="s">
        <v>2152</v>
      </c>
      <c r="F301" s="758" t="s">
        <v>2153</v>
      </c>
      <c r="G301" s="758" t="s">
        <v>2154</v>
      </c>
      <c r="H301" s="759" t="s">
        <v>1591</v>
      </c>
      <c r="I301" s="777" t="s">
        <v>241</v>
      </c>
      <c r="J301" s="778" t="s">
        <v>291</v>
      </c>
      <c r="K301" s="778">
        <v>2</v>
      </c>
      <c r="L301" s="779">
        <v>44317</v>
      </c>
      <c r="M301" s="779">
        <v>44835</v>
      </c>
      <c r="N301" s="758" t="s">
        <v>2154</v>
      </c>
      <c r="O301" s="758" t="s">
        <v>2154</v>
      </c>
      <c r="P301" s="758" t="s">
        <v>2155</v>
      </c>
      <c r="Q301" s="758" t="s">
        <v>2156</v>
      </c>
      <c r="R301" s="683">
        <v>8800</v>
      </c>
      <c r="S301" s="758" t="s">
        <v>213</v>
      </c>
      <c r="T301" s="758" t="s">
        <v>214</v>
      </c>
      <c r="U301" s="758" t="s">
        <v>214</v>
      </c>
      <c r="V301" s="758" t="s">
        <v>214</v>
      </c>
      <c r="W301" s="758" t="s">
        <v>214</v>
      </c>
      <c r="X301" s="758" t="s">
        <v>214</v>
      </c>
      <c r="Y301" s="758" t="s">
        <v>214</v>
      </c>
      <c r="Z301" s="758" t="s">
        <v>214</v>
      </c>
      <c r="AA301" s="758" t="s">
        <v>214</v>
      </c>
      <c r="AB301" s="683"/>
      <c r="AC301" s="683"/>
      <c r="AD301" s="758" t="s">
        <v>213</v>
      </c>
      <c r="AE301" s="758" t="s">
        <v>213</v>
      </c>
      <c r="AF301" s="758" t="s">
        <v>2157</v>
      </c>
      <c r="AG301" s="758" t="s">
        <v>423</v>
      </c>
      <c r="AH301" s="758" t="s">
        <v>214</v>
      </c>
      <c r="AI301" s="758" t="s">
        <v>214</v>
      </c>
      <c r="AJ301" s="758" t="s">
        <v>236</v>
      </c>
      <c r="AK301" s="692">
        <f>AL301+AM301+AN301+AO301+AP301</f>
        <v>8800</v>
      </c>
      <c r="AL301" s="692">
        <v>5800</v>
      </c>
      <c r="AM301" s="692">
        <v>3000</v>
      </c>
      <c r="AN301" s="692"/>
      <c r="AO301" s="692"/>
      <c r="AP301" s="692"/>
      <c r="AQ301" s="692"/>
      <c r="AR301" s="692"/>
      <c r="AS301" s="692"/>
      <c r="AT301" s="692"/>
      <c r="AU301" s="692"/>
      <c r="AV301" s="692"/>
      <c r="AW301" s="692">
        <v>8800</v>
      </c>
      <c r="AX301" s="692">
        <v>3000</v>
      </c>
      <c r="AY301" s="692"/>
      <c r="AZ301" s="692"/>
      <c r="BA301" s="692"/>
      <c r="BB301" s="692"/>
      <c r="BC301" s="683">
        <v>3000</v>
      </c>
      <c r="BD301" s="790"/>
      <c r="BE301" s="692">
        <v>10</v>
      </c>
      <c r="BF301" s="692">
        <v>18402.5</v>
      </c>
      <c r="BG301" s="692">
        <v>18402.5</v>
      </c>
      <c r="BH301" s="692"/>
      <c r="BI301" s="692"/>
      <c r="BJ301" s="692">
        <f>BK301+BL301</f>
        <v>12688</v>
      </c>
      <c r="BK301" s="692">
        <v>8800</v>
      </c>
      <c r="BL301" s="692">
        <v>3888</v>
      </c>
      <c r="BM301" s="692">
        <v>1.43</v>
      </c>
      <c r="BN301" s="692">
        <v>10</v>
      </c>
      <c r="BO301" s="692"/>
      <c r="BP301" s="692"/>
      <c r="BQ301" s="692"/>
      <c r="BR301" s="692"/>
      <c r="BS301" s="692"/>
      <c r="BT301" s="805"/>
      <c r="BU301" s="753"/>
      <c r="BW301" s="415" t="str">
        <f>VLOOKUP(P301,'[1]2021年自治区专项债券项目财政部、发改委审核通过明细表'!$F:$F,1,FALSE)</f>
        <v>P20654300-0055</v>
      </c>
      <c r="BX301" s="415" t="str">
        <f>VLOOKUP(E301,'[1]2021年自治区专项债券项目财政部、发改委审核通过明细表'!$E:$E,1,FALSE)</f>
        <v>喀纳斯5A级景区供排水改扩建工程</v>
      </c>
    </row>
    <row r="302" spans="75:75">
      <c r="BW302" s="815"/>
    </row>
    <row r="303" spans="75:75">
      <c r="BW303" s="815"/>
    </row>
    <row r="304" spans="75:75">
      <c r="BW304" s="815"/>
    </row>
    <row r="305" spans="75:75">
      <c r="BW305" s="815"/>
    </row>
    <row r="306" spans="75:75">
      <c r="BW306" s="815"/>
    </row>
    <row r="307" spans="75:75">
      <c r="BW307" s="815"/>
    </row>
    <row r="308" spans="75:75">
      <c r="BW308" s="815"/>
    </row>
    <row r="309" spans="75:75">
      <c r="BW309" s="815"/>
    </row>
    <row r="310" spans="75:75">
      <c r="BW310" s="815"/>
    </row>
    <row r="311" spans="75:75">
      <c r="BW311" s="815"/>
    </row>
    <row r="312" spans="75:75">
      <c r="BW312" s="815"/>
    </row>
    <row r="313" spans="75:75">
      <c r="BW313" s="815"/>
    </row>
    <row r="314" spans="75:75">
      <c r="BW314" s="815"/>
    </row>
    <row r="315" spans="75:75">
      <c r="BW315" s="815"/>
    </row>
    <row r="316" spans="75:75">
      <c r="BW316" s="815"/>
    </row>
    <row r="317" spans="75:75">
      <c r="BW317" s="815"/>
    </row>
    <row r="318" spans="75:75">
      <c r="BW318" s="815"/>
    </row>
    <row r="319" spans="75:75">
      <c r="BW319" s="815"/>
    </row>
    <row r="320" spans="75:75">
      <c r="BW320" s="815"/>
    </row>
    <row r="321" spans="75:75">
      <c r="BW321" s="815"/>
    </row>
    <row r="322" spans="75:75">
      <c r="BW322" s="815"/>
    </row>
    <row r="323" spans="75:75">
      <c r="BW323" s="815"/>
    </row>
    <row r="324" spans="75:75">
      <c r="BW324" s="815"/>
    </row>
    <row r="325" spans="75:75">
      <c r="BW325" s="815"/>
    </row>
    <row r="326" spans="75:75">
      <c r="BW326" s="815"/>
    </row>
    <row r="327" spans="75:75">
      <c r="BW327" s="815"/>
    </row>
    <row r="328" spans="75:75">
      <c r="BW328" s="815"/>
    </row>
    <row r="329" spans="75:75">
      <c r="BW329" s="815"/>
    </row>
    <row r="330" spans="75:75">
      <c r="BW330" s="815"/>
    </row>
    <row r="331" spans="75:75">
      <c r="BW331" s="815"/>
    </row>
    <row r="332" spans="75:75">
      <c r="BW332" s="815"/>
    </row>
    <row r="333" spans="75:75">
      <c r="BW333" s="815"/>
    </row>
    <row r="334" spans="75:75">
      <c r="BW334" s="815"/>
    </row>
    <row r="335" spans="75:75">
      <c r="BW335" s="815"/>
    </row>
    <row r="336" spans="75:75">
      <c r="BW336" s="815"/>
    </row>
    <row r="337" spans="75:75">
      <c r="BW337" s="815"/>
    </row>
    <row r="338" spans="75:75">
      <c r="BW338" s="815"/>
    </row>
    <row r="339" spans="75:75">
      <c r="BW339" s="815"/>
    </row>
    <row r="340" spans="75:75">
      <c r="BW340" s="815"/>
    </row>
    <row r="341" spans="75:75">
      <c r="BW341" s="815"/>
    </row>
    <row r="342" spans="75:75">
      <c r="BW342" s="815"/>
    </row>
    <row r="343" spans="75:75">
      <c r="BW343" s="815"/>
    </row>
    <row r="344" spans="75:75">
      <c r="BW344" s="815"/>
    </row>
    <row r="345" spans="75:75">
      <c r="BW345" s="815"/>
    </row>
    <row r="346" spans="75:75">
      <c r="BW346" s="815"/>
    </row>
    <row r="347" spans="75:75">
      <c r="BW347" s="815"/>
    </row>
    <row r="348" spans="75:75">
      <c r="BW348" s="815"/>
    </row>
    <row r="349" spans="75:75">
      <c r="BW349" s="815"/>
    </row>
    <row r="350" spans="75:75">
      <c r="BW350" s="815"/>
    </row>
    <row r="351" spans="75:75">
      <c r="BW351" s="815"/>
    </row>
    <row r="352" spans="75:75">
      <c r="BW352" s="815"/>
    </row>
    <row r="353" spans="75:75">
      <c r="BW353" s="815"/>
    </row>
    <row r="354" spans="75:75">
      <c r="BW354" s="815"/>
    </row>
    <row r="355" spans="75:75">
      <c r="BW355" s="815"/>
    </row>
    <row r="356" spans="75:75">
      <c r="BW356" s="815"/>
    </row>
    <row r="357" spans="75:75">
      <c r="BW357" s="815"/>
    </row>
    <row r="358" spans="75:75">
      <c r="BW358" s="815"/>
    </row>
    <row r="359" spans="75:75">
      <c r="BW359" s="815"/>
    </row>
    <row r="360" spans="75:75">
      <c r="BW360" s="815"/>
    </row>
    <row r="361" spans="75:75">
      <c r="BW361" s="815"/>
    </row>
    <row r="362" spans="75:75">
      <c r="BW362" s="815"/>
    </row>
    <row r="363" spans="75:75">
      <c r="BW363" s="815"/>
    </row>
    <row r="364" spans="75:75">
      <c r="BW364" s="815"/>
    </row>
    <row r="365" spans="75:75">
      <c r="BW365" s="815"/>
    </row>
    <row r="366" spans="75:75">
      <c r="BW366" s="815"/>
    </row>
    <row r="367" spans="75:75">
      <c r="BW367" s="815"/>
    </row>
    <row r="368" spans="75:75">
      <c r="BW368" s="815"/>
    </row>
    <row r="369" spans="75:75">
      <c r="BW369" s="815"/>
    </row>
    <row r="370" spans="75:75">
      <c r="BW370" s="815"/>
    </row>
    <row r="371" spans="75:75">
      <c r="BW371" s="815"/>
    </row>
    <row r="372" spans="75:75">
      <c r="BW372" s="815"/>
    </row>
    <row r="373" spans="75:75">
      <c r="BW373" s="815"/>
    </row>
    <row r="374" spans="75:75">
      <c r="BW374" s="815"/>
    </row>
    <row r="375" spans="75:75">
      <c r="BW375" s="815"/>
    </row>
    <row r="376" spans="75:75">
      <c r="BW376" s="815"/>
    </row>
    <row r="377" spans="75:75">
      <c r="BW377" s="815"/>
    </row>
    <row r="378" spans="75:75">
      <c r="BW378" s="815"/>
    </row>
    <row r="379" spans="75:75">
      <c r="BW379" s="815"/>
    </row>
    <row r="380" spans="75:75">
      <c r="BW380" s="815"/>
    </row>
    <row r="381" spans="75:75">
      <c r="BW381" s="815"/>
    </row>
    <row r="382" spans="75:75">
      <c r="BW382" s="815"/>
    </row>
    <row r="383" spans="75:75">
      <c r="BW383" s="815"/>
    </row>
    <row r="384" spans="75:75">
      <c r="BW384" s="815"/>
    </row>
    <row r="385" spans="75:75">
      <c r="BW385" s="815"/>
    </row>
    <row r="386" spans="75:75">
      <c r="BW386" s="815"/>
    </row>
    <row r="387" spans="75:75">
      <c r="BW387" s="815"/>
    </row>
    <row r="388" spans="75:75">
      <c r="BW388" s="815"/>
    </row>
    <row r="389" spans="75:75">
      <c r="BW389" s="815"/>
    </row>
    <row r="390" spans="75:75">
      <c r="BW390" s="815"/>
    </row>
    <row r="391" spans="75:75">
      <c r="BW391" s="815"/>
    </row>
    <row r="392" spans="75:75">
      <c r="BW392" s="815"/>
    </row>
    <row r="393" spans="75:75">
      <c r="BW393" s="815"/>
    </row>
    <row r="394" spans="75:75">
      <c r="BW394" s="815"/>
    </row>
    <row r="395" spans="75:75">
      <c r="BW395" s="815"/>
    </row>
    <row r="396" spans="75:75">
      <c r="BW396" s="815"/>
    </row>
    <row r="397" spans="75:75">
      <c r="BW397" s="815"/>
    </row>
    <row r="398" spans="75:75">
      <c r="BW398" s="815"/>
    </row>
    <row r="399" spans="75:75">
      <c r="BW399" s="815"/>
    </row>
    <row r="400" spans="75:75">
      <c r="BW400" s="815"/>
    </row>
    <row r="401" spans="75:75">
      <c r="BW401" s="815"/>
    </row>
    <row r="402" spans="75:75">
      <c r="BW402" s="815"/>
    </row>
    <row r="403" spans="75:75">
      <c r="BW403" s="815"/>
    </row>
    <row r="404" spans="75:75">
      <c r="BW404" s="815"/>
    </row>
    <row r="405" spans="75:75">
      <c r="BW405" s="815"/>
    </row>
    <row r="406" spans="75:75">
      <c r="BW406" s="815"/>
    </row>
    <row r="407" spans="75:75">
      <c r="BW407" s="815"/>
    </row>
    <row r="408" spans="75:75">
      <c r="BW408" s="815"/>
    </row>
    <row r="409" spans="75:75">
      <c r="BW409" s="815"/>
    </row>
    <row r="410" spans="75:75">
      <c r="BW410" s="815"/>
    </row>
    <row r="411" spans="75:75">
      <c r="BW411" s="815"/>
    </row>
    <row r="412" spans="75:75">
      <c r="BW412" s="815"/>
    </row>
    <row r="413" spans="75:75">
      <c r="BW413" s="815"/>
    </row>
    <row r="414" spans="75:75">
      <c r="BW414" s="815"/>
    </row>
    <row r="415" spans="75:75">
      <c r="BW415" s="815"/>
    </row>
    <row r="416" spans="75:75">
      <c r="BW416" s="815"/>
    </row>
    <row r="417" spans="75:75">
      <c r="BW417" s="815"/>
    </row>
    <row r="418" spans="75:75">
      <c r="BW418" s="815"/>
    </row>
    <row r="419" spans="75:75">
      <c r="BW419" s="815"/>
    </row>
    <row r="420" spans="75:75">
      <c r="BW420" s="815"/>
    </row>
    <row r="421" spans="75:75">
      <c r="BW421" s="815"/>
    </row>
    <row r="422" spans="75:75">
      <c r="BW422" s="815"/>
    </row>
    <row r="423" spans="75:75">
      <c r="BW423" s="815"/>
    </row>
    <row r="424" spans="75:75">
      <c r="BW424" s="815"/>
    </row>
    <row r="425" spans="75:75">
      <c r="BW425" s="815"/>
    </row>
    <row r="426" spans="75:75">
      <c r="BW426" s="815"/>
    </row>
    <row r="427" spans="75:75">
      <c r="BW427" s="815"/>
    </row>
    <row r="428" spans="75:75">
      <c r="BW428" s="815"/>
    </row>
    <row r="429" spans="75:75">
      <c r="BW429" s="815"/>
    </row>
    <row r="430" spans="75:75">
      <c r="BW430" s="815"/>
    </row>
    <row r="431" spans="75:75">
      <c r="BW431" s="815"/>
    </row>
    <row r="432" spans="75:75">
      <c r="BW432" s="815"/>
    </row>
    <row r="433" spans="75:75">
      <c r="BW433" s="815"/>
    </row>
    <row r="434" spans="75:75">
      <c r="BW434" s="815"/>
    </row>
    <row r="435" spans="75:75">
      <c r="BW435" s="815"/>
    </row>
    <row r="436" spans="75:75">
      <c r="BW436" s="815"/>
    </row>
    <row r="437" spans="75:75">
      <c r="BW437" s="815"/>
    </row>
    <row r="438" spans="75:75">
      <c r="BW438" s="815"/>
    </row>
    <row r="439" spans="75:75">
      <c r="BW439" s="815"/>
    </row>
    <row r="440" spans="75:75">
      <c r="BW440" s="815"/>
    </row>
    <row r="441" spans="75:75">
      <c r="BW441" s="815"/>
    </row>
    <row r="442" spans="75:75">
      <c r="BW442" s="815"/>
    </row>
    <row r="443" spans="75:75">
      <c r="BW443" s="815"/>
    </row>
    <row r="444" spans="75:75">
      <c r="BW444" s="815"/>
    </row>
    <row r="445" spans="75:75">
      <c r="BW445" s="815"/>
    </row>
    <row r="446" spans="75:75">
      <c r="BW446" s="815"/>
    </row>
    <row r="447" spans="75:75">
      <c r="BW447" s="815"/>
    </row>
    <row r="448" spans="75:75">
      <c r="BW448" s="815"/>
    </row>
    <row r="449" spans="75:75">
      <c r="BW449" s="815"/>
    </row>
    <row r="450" spans="75:75">
      <c r="BW450" s="815"/>
    </row>
    <row r="451" spans="75:75">
      <c r="BW451" s="815"/>
    </row>
    <row r="452" spans="75:75">
      <c r="BW452" s="815"/>
    </row>
    <row r="453" spans="75:75">
      <c r="BW453" s="815"/>
    </row>
    <row r="454" spans="75:75">
      <c r="BW454" s="815"/>
    </row>
    <row r="455" spans="75:75">
      <c r="BW455" s="815"/>
    </row>
    <row r="456" spans="75:75">
      <c r="BW456" s="815"/>
    </row>
    <row r="457" spans="75:75">
      <c r="BW457" s="815"/>
    </row>
    <row r="458" spans="75:75">
      <c r="BW458" s="815"/>
    </row>
    <row r="459" spans="75:75">
      <c r="BW459" s="815"/>
    </row>
    <row r="460" spans="75:75">
      <c r="BW460" s="815"/>
    </row>
    <row r="461" spans="75:75">
      <c r="BW461" s="815"/>
    </row>
    <row r="462" spans="75:75">
      <c r="BW462" s="815"/>
    </row>
    <row r="463" spans="75:75">
      <c r="BW463" s="815"/>
    </row>
    <row r="464" spans="75:75">
      <c r="BW464" s="815"/>
    </row>
    <row r="465" spans="75:75">
      <c r="BW465" s="815"/>
    </row>
    <row r="466" spans="75:75">
      <c r="BW466" s="815"/>
    </row>
    <row r="467" spans="75:75">
      <c r="BW467" s="815"/>
    </row>
    <row r="468" spans="75:75">
      <c r="BW468" s="815"/>
    </row>
    <row r="469" spans="75:75">
      <c r="BW469" s="815"/>
    </row>
    <row r="470" spans="75:75">
      <c r="BW470" s="815"/>
    </row>
    <row r="471" spans="75:75">
      <c r="BW471" s="815"/>
    </row>
    <row r="472" spans="75:75">
      <c r="BW472" s="815"/>
    </row>
    <row r="473" spans="75:75">
      <c r="BW473" s="815"/>
    </row>
    <row r="474" spans="75:75">
      <c r="BW474" s="815"/>
    </row>
    <row r="475" spans="75:75">
      <c r="BW475" s="815"/>
    </row>
    <row r="476" spans="75:75">
      <c r="BW476" s="815"/>
    </row>
    <row r="477" spans="75:75">
      <c r="BW477" s="815"/>
    </row>
    <row r="478" spans="75:75">
      <c r="BW478" s="815"/>
    </row>
    <row r="479" spans="75:75">
      <c r="BW479" s="815"/>
    </row>
    <row r="480" spans="75:75">
      <c r="BW480" s="815"/>
    </row>
    <row r="481" spans="75:75">
      <c r="BW481" s="815"/>
    </row>
    <row r="482" spans="75:75">
      <c r="BW482" s="815"/>
    </row>
    <row r="483" spans="75:75">
      <c r="BW483" s="815"/>
    </row>
    <row r="484" spans="75:75">
      <c r="BW484" s="815"/>
    </row>
    <row r="485" spans="75:75">
      <c r="BW485" s="815"/>
    </row>
    <row r="486" spans="75:75">
      <c r="BW486" s="815"/>
    </row>
    <row r="487" spans="75:75">
      <c r="BW487" s="815"/>
    </row>
    <row r="488" spans="75:75">
      <c r="BW488" s="815"/>
    </row>
    <row r="489" spans="75:75">
      <c r="BW489" s="815"/>
    </row>
    <row r="490" spans="75:75">
      <c r="BW490" s="815"/>
    </row>
    <row r="491" spans="75:75">
      <c r="BW491" s="815"/>
    </row>
    <row r="492" spans="75:75">
      <c r="BW492" s="815"/>
    </row>
    <row r="493" spans="75:75">
      <c r="BW493" s="815"/>
    </row>
    <row r="494" spans="75:75">
      <c r="BW494" s="815"/>
    </row>
    <row r="495" spans="75:75">
      <c r="BW495" s="815"/>
    </row>
    <row r="496" spans="75:75">
      <c r="BW496" s="815"/>
    </row>
    <row r="497" spans="75:75">
      <c r="BW497" s="815"/>
    </row>
    <row r="498" spans="75:75">
      <c r="BW498" s="815"/>
    </row>
    <row r="499" spans="75:75">
      <c r="BW499" s="815"/>
    </row>
    <row r="500" spans="75:75">
      <c r="BW500" s="815"/>
    </row>
    <row r="501" spans="75:75">
      <c r="BW501" s="815"/>
    </row>
    <row r="502" spans="75:75">
      <c r="BW502" s="815"/>
    </row>
    <row r="503" spans="75:75">
      <c r="BW503" s="815"/>
    </row>
    <row r="504" spans="75:75">
      <c r="BW504" s="815"/>
    </row>
    <row r="505" spans="75:75">
      <c r="BW505" s="815"/>
    </row>
    <row r="506" spans="75:75">
      <c r="BW506" s="815"/>
    </row>
    <row r="507" spans="75:75">
      <c r="BW507" s="815"/>
    </row>
    <row r="508" spans="75:75">
      <c r="BW508" s="815"/>
    </row>
    <row r="509" spans="75:75">
      <c r="BW509" s="815"/>
    </row>
    <row r="510" spans="75:75">
      <c r="BW510" s="815"/>
    </row>
    <row r="511" spans="75:75">
      <c r="BW511" s="815"/>
    </row>
    <row r="512" spans="75:75">
      <c r="BW512" s="815"/>
    </row>
    <row r="513" spans="75:75">
      <c r="BW513" s="815"/>
    </row>
    <row r="514" spans="75:75">
      <c r="BW514" s="815"/>
    </row>
    <row r="515" spans="75:75">
      <c r="BW515" s="815"/>
    </row>
    <row r="516" spans="75:75">
      <c r="BW516" s="815"/>
    </row>
    <row r="517" spans="75:75">
      <c r="BW517" s="815"/>
    </row>
    <row r="518" spans="75:75">
      <c r="BW518" s="815"/>
    </row>
    <row r="519" spans="75:75">
      <c r="BW519" s="815"/>
    </row>
    <row r="520" spans="75:75">
      <c r="BW520" s="815"/>
    </row>
    <row r="521" spans="75:75">
      <c r="BW521" s="815"/>
    </row>
    <row r="522" spans="75:75">
      <c r="BW522" s="815"/>
    </row>
    <row r="523" spans="75:75">
      <c r="BW523" s="815"/>
    </row>
    <row r="524" spans="75:75">
      <c r="BW524" s="815"/>
    </row>
    <row r="525" spans="75:75">
      <c r="BW525" s="815"/>
    </row>
    <row r="526" spans="75:75">
      <c r="BW526" s="815"/>
    </row>
    <row r="527" spans="75:75">
      <c r="BW527" s="815"/>
    </row>
    <row r="528" spans="75:75">
      <c r="BW528" s="815"/>
    </row>
    <row r="529" spans="75:75">
      <c r="BW529" s="815"/>
    </row>
    <row r="530" spans="75:75">
      <c r="BW530" s="815"/>
    </row>
    <row r="531" spans="75:75">
      <c r="BW531" s="815"/>
    </row>
    <row r="532" spans="75:75">
      <c r="BW532" s="815"/>
    </row>
    <row r="533" spans="75:75">
      <c r="BW533" s="815"/>
    </row>
    <row r="534" spans="75:75">
      <c r="BW534" s="815"/>
    </row>
    <row r="535" spans="75:75">
      <c r="BW535" s="815"/>
    </row>
    <row r="536" spans="75:75">
      <c r="BW536" s="815"/>
    </row>
    <row r="537" spans="75:75">
      <c r="BW537" s="815"/>
    </row>
    <row r="538" spans="75:75">
      <c r="BW538" s="815"/>
    </row>
    <row r="539" spans="75:75">
      <c r="BW539" s="815"/>
    </row>
    <row r="540" spans="75:75">
      <c r="BW540" s="815"/>
    </row>
    <row r="541" spans="75:75">
      <c r="BW541" s="815"/>
    </row>
    <row r="542" spans="75:75">
      <c r="BW542" s="815"/>
    </row>
    <row r="543" spans="75:75">
      <c r="BW543" s="815"/>
    </row>
    <row r="544" spans="75:75">
      <c r="BW544" s="815"/>
    </row>
    <row r="545" spans="75:75">
      <c r="BW545" s="815"/>
    </row>
    <row r="546" spans="75:75">
      <c r="BW546" s="815"/>
    </row>
    <row r="547" spans="75:75">
      <c r="BW547" s="815"/>
    </row>
    <row r="548" spans="75:75">
      <c r="BW548" s="815"/>
    </row>
    <row r="549" spans="75:75">
      <c r="BW549" s="815"/>
    </row>
    <row r="550" spans="75:75">
      <c r="BW550" s="815"/>
    </row>
    <row r="551" spans="75:75">
      <c r="BW551" s="815"/>
    </row>
    <row r="552" spans="75:75">
      <c r="BW552" s="815"/>
    </row>
    <row r="553" spans="75:75">
      <c r="BW553" s="815"/>
    </row>
    <row r="554" spans="75:75">
      <c r="BW554" s="815"/>
    </row>
    <row r="555" spans="75:75">
      <c r="BW555" s="815"/>
    </row>
    <row r="556" spans="75:75">
      <c r="BW556" s="815"/>
    </row>
    <row r="557" spans="75:75">
      <c r="BW557" s="815"/>
    </row>
    <row r="558" spans="75:75">
      <c r="BW558" s="815"/>
    </row>
    <row r="559" spans="75:75">
      <c r="BW559" s="815"/>
    </row>
    <row r="560" spans="75:75">
      <c r="BW560" s="815"/>
    </row>
    <row r="561" spans="75:75">
      <c r="BW561" s="815"/>
    </row>
    <row r="562" spans="75:75">
      <c r="BW562" s="815"/>
    </row>
    <row r="563" spans="75:75">
      <c r="BW563" s="815"/>
    </row>
    <row r="564" spans="75:75">
      <c r="BW564" s="815"/>
    </row>
    <row r="565" spans="75:75">
      <c r="BW565" s="815"/>
    </row>
    <row r="566" spans="75:75">
      <c r="BW566" s="815"/>
    </row>
    <row r="567" spans="75:75">
      <c r="BW567" s="815"/>
    </row>
    <row r="568" spans="75:75">
      <c r="BW568" s="815"/>
    </row>
    <row r="569" spans="75:75">
      <c r="BW569" s="815"/>
    </row>
    <row r="570" spans="75:75">
      <c r="BW570" s="815"/>
    </row>
    <row r="571" spans="75:75">
      <c r="BW571" s="815"/>
    </row>
    <row r="572" spans="75:75">
      <c r="BW572" s="815"/>
    </row>
    <row r="573" spans="75:75">
      <c r="BW573" s="815"/>
    </row>
    <row r="574" spans="75:75">
      <c r="BW574" s="815"/>
    </row>
    <row r="575" spans="75:75">
      <c r="BW575" s="815"/>
    </row>
    <row r="576" spans="75:75">
      <c r="BW576" s="815"/>
    </row>
    <row r="577" spans="75:75">
      <c r="BW577" s="815"/>
    </row>
    <row r="578" spans="75:75">
      <c r="BW578" s="815"/>
    </row>
    <row r="579" spans="75:75">
      <c r="BW579" s="815"/>
    </row>
    <row r="580" spans="75:75">
      <c r="BW580" s="815"/>
    </row>
    <row r="581" spans="75:75">
      <c r="BW581" s="815"/>
    </row>
    <row r="582" spans="75:75">
      <c r="BW582" s="815"/>
    </row>
    <row r="583" spans="75:75">
      <c r="BW583" s="815"/>
    </row>
    <row r="584" spans="75:75">
      <c r="BW584" s="815"/>
    </row>
    <row r="585" spans="75:75">
      <c r="BW585" s="815"/>
    </row>
    <row r="586" spans="75:75">
      <c r="BW586" s="815"/>
    </row>
    <row r="587" spans="75:75">
      <c r="BW587" s="815"/>
    </row>
    <row r="588" spans="75:75">
      <c r="BW588" s="815"/>
    </row>
    <row r="589" spans="75:75">
      <c r="BW589" s="815"/>
    </row>
    <row r="590" spans="75:75">
      <c r="BW590" s="815"/>
    </row>
    <row r="591" spans="75:75">
      <c r="BW591" s="815"/>
    </row>
    <row r="592" spans="75:75">
      <c r="BW592" s="815"/>
    </row>
    <row r="593" spans="75:75">
      <c r="BW593" s="815"/>
    </row>
    <row r="594" spans="75:75">
      <c r="BW594" s="815"/>
    </row>
    <row r="595" spans="75:75">
      <c r="BW595" s="815"/>
    </row>
    <row r="596" spans="75:75">
      <c r="BW596" s="815"/>
    </row>
    <row r="597" spans="75:75">
      <c r="BW597" s="815"/>
    </row>
    <row r="598" spans="75:75">
      <c r="BW598" s="815"/>
    </row>
    <row r="599" spans="75:75">
      <c r="BW599" s="815"/>
    </row>
    <row r="600" spans="75:75">
      <c r="BW600" s="815"/>
    </row>
    <row r="601" spans="75:75">
      <c r="BW601" s="815"/>
    </row>
    <row r="602" spans="75:75">
      <c r="BW602" s="815"/>
    </row>
    <row r="603" spans="75:75">
      <c r="BW603" s="815"/>
    </row>
    <row r="604" spans="75:75">
      <c r="BW604" s="815"/>
    </row>
    <row r="605" spans="75:75">
      <c r="BW605" s="815"/>
    </row>
    <row r="606" spans="75:75">
      <c r="BW606" s="815"/>
    </row>
    <row r="607" spans="75:75">
      <c r="BW607" s="815"/>
    </row>
    <row r="608" spans="75:75">
      <c r="BW608" s="815"/>
    </row>
    <row r="609" spans="75:75">
      <c r="BW609" s="815"/>
    </row>
    <row r="610" spans="75:75">
      <c r="BW610" s="815"/>
    </row>
    <row r="611" spans="75:75">
      <c r="BW611" s="815"/>
    </row>
    <row r="612" spans="75:75">
      <c r="BW612" s="815"/>
    </row>
    <row r="613" spans="75:75">
      <c r="BW613" s="815"/>
    </row>
    <row r="614" spans="75:75">
      <c r="BW614" s="815"/>
    </row>
    <row r="615" spans="75:75">
      <c r="BW615" s="815"/>
    </row>
    <row r="616" spans="75:75">
      <c r="BW616" s="815"/>
    </row>
    <row r="617" spans="75:75">
      <c r="BW617" s="815"/>
    </row>
    <row r="618" spans="75:75">
      <c r="BW618" s="815"/>
    </row>
    <row r="619" spans="75:75">
      <c r="BW619" s="815"/>
    </row>
    <row r="620" spans="75:75">
      <c r="BW620" s="815"/>
    </row>
    <row r="621" spans="75:75">
      <c r="BW621" s="815"/>
    </row>
    <row r="622" spans="75:75">
      <c r="BW622" s="815"/>
    </row>
    <row r="623" spans="75:75">
      <c r="BW623" s="815"/>
    </row>
    <row r="624" spans="75:75">
      <c r="BW624" s="815"/>
    </row>
    <row r="625" spans="75:75">
      <c r="BW625" s="815"/>
    </row>
    <row r="626" spans="75:75">
      <c r="BW626" s="815"/>
    </row>
    <row r="627" spans="75:75">
      <c r="BW627" s="815"/>
    </row>
    <row r="628" spans="75:75">
      <c r="BW628" s="815"/>
    </row>
    <row r="629" spans="75:75">
      <c r="BW629" s="815"/>
    </row>
    <row r="630" spans="75:75">
      <c r="BW630" s="815"/>
    </row>
    <row r="631" spans="75:75">
      <c r="BW631" s="815"/>
    </row>
    <row r="632" spans="75:75">
      <c r="BW632" s="815"/>
    </row>
    <row r="633" spans="75:75">
      <c r="BW633" s="815"/>
    </row>
    <row r="634" spans="75:75">
      <c r="BW634" s="815"/>
    </row>
    <row r="635" spans="75:75">
      <c r="BW635" s="815"/>
    </row>
    <row r="636" spans="75:75">
      <c r="BW636" s="815"/>
    </row>
    <row r="637" spans="75:75">
      <c r="BW637" s="815"/>
    </row>
    <row r="638" spans="75:75">
      <c r="BW638" s="815"/>
    </row>
    <row r="639" spans="75:75">
      <c r="BW639" s="815"/>
    </row>
    <row r="640" spans="75:75">
      <c r="BW640" s="815"/>
    </row>
    <row r="641" spans="75:75">
      <c r="BW641" s="815"/>
    </row>
    <row r="642" spans="75:75">
      <c r="BW642" s="815"/>
    </row>
    <row r="643" spans="75:75">
      <c r="BW643" s="815"/>
    </row>
    <row r="644" spans="75:75">
      <c r="BW644" s="815"/>
    </row>
    <row r="645" spans="75:75">
      <c r="BW645" s="815"/>
    </row>
    <row r="646" spans="75:75">
      <c r="BW646" s="815"/>
    </row>
    <row r="647" spans="75:75">
      <c r="BW647" s="815"/>
    </row>
    <row r="648" spans="75:75">
      <c r="BW648" s="815"/>
    </row>
    <row r="649" spans="75:75">
      <c r="BW649" s="815"/>
    </row>
    <row r="650" spans="75:75">
      <c r="BW650" s="815"/>
    </row>
    <row r="651" spans="75:75">
      <c r="BW651" s="815"/>
    </row>
    <row r="652" spans="75:75">
      <c r="BW652" s="815"/>
    </row>
    <row r="653" spans="75:75">
      <c r="BW653" s="815"/>
    </row>
    <row r="654" spans="75:75">
      <c r="BW654" s="815"/>
    </row>
    <row r="655" spans="75:75">
      <c r="BW655" s="815"/>
    </row>
    <row r="656" spans="75:75">
      <c r="BW656" s="815"/>
    </row>
    <row r="657" spans="75:75">
      <c r="BW657" s="815"/>
    </row>
    <row r="658" spans="75:75">
      <c r="BW658" s="815"/>
    </row>
    <row r="659" spans="75:75">
      <c r="BW659" s="815"/>
    </row>
    <row r="660" spans="75:75">
      <c r="BW660" s="815"/>
    </row>
    <row r="661" spans="75:75">
      <c r="BW661" s="815"/>
    </row>
    <row r="662" spans="75:75">
      <c r="BW662" s="815"/>
    </row>
    <row r="663" spans="75:75">
      <c r="BW663" s="815"/>
    </row>
    <row r="664" spans="75:75">
      <c r="BW664" s="815"/>
    </row>
    <row r="665" spans="75:75">
      <c r="BW665" s="815"/>
    </row>
    <row r="666" spans="75:75">
      <c r="BW666" s="815"/>
    </row>
    <row r="667" spans="75:75">
      <c r="BW667" s="815"/>
    </row>
    <row r="668" spans="75:75">
      <c r="BW668" s="815"/>
    </row>
    <row r="669" spans="75:75">
      <c r="BW669" s="815"/>
    </row>
    <row r="670" spans="75:75">
      <c r="BW670" s="815"/>
    </row>
    <row r="671" spans="75:75">
      <c r="BW671" s="815"/>
    </row>
    <row r="672" spans="75:75">
      <c r="BW672" s="815"/>
    </row>
    <row r="673" spans="75:75">
      <c r="BW673" s="815"/>
    </row>
    <row r="674" spans="75:75">
      <c r="BW674" s="815"/>
    </row>
    <row r="675" spans="75:75">
      <c r="BW675" s="815"/>
    </row>
    <row r="676" spans="75:75">
      <c r="BW676" s="815"/>
    </row>
    <row r="677" spans="75:75">
      <c r="BW677" s="815"/>
    </row>
    <row r="678" spans="75:75">
      <c r="BW678" s="815"/>
    </row>
    <row r="679" spans="75:75">
      <c r="BW679" s="815"/>
    </row>
    <row r="680" spans="75:75">
      <c r="BW680" s="815"/>
    </row>
    <row r="681" spans="75:75">
      <c r="BW681" s="815"/>
    </row>
    <row r="682" spans="75:75">
      <c r="BW682" s="815"/>
    </row>
    <row r="683" spans="75:75">
      <c r="BW683" s="815"/>
    </row>
    <row r="684" spans="75:75">
      <c r="BW684" s="815"/>
    </row>
    <row r="685" spans="75:75">
      <c r="BW685" s="815"/>
    </row>
    <row r="686" spans="75:75">
      <c r="BW686" s="815"/>
    </row>
    <row r="687" spans="75:75">
      <c r="BW687" s="815"/>
    </row>
    <row r="688" spans="75:75">
      <c r="BW688" s="815"/>
    </row>
    <row r="689" spans="75:75">
      <c r="BW689" s="815"/>
    </row>
    <row r="690" spans="75:75">
      <c r="BW690" s="815"/>
    </row>
    <row r="691" spans="75:75">
      <c r="BW691" s="815"/>
    </row>
    <row r="692" spans="75:75">
      <c r="BW692" s="815"/>
    </row>
    <row r="693" spans="75:75">
      <c r="BW693" s="815"/>
    </row>
    <row r="694" spans="75:75">
      <c r="BW694" s="815"/>
    </row>
    <row r="695" spans="75:75">
      <c r="BW695" s="815"/>
    </row>
    <row r="696" spans="75:75">
      <c r="BW696" s="815"/>
    </row>
    <row r="697" spans="75:75">
      <c r="BW697" s="815"/>
    </row>
    <row r="698" spans="75:75">
      <c r="BW698" s="815"/>
    </row>
    <row r="699" spans="75:75">
      <c r="BW699" s="815"/>
    </row>
    <row r="700" spans="75:75">
      <c r="BW700" s="815"/>
    </row>
    <row r="701" spans="75:75">
      <c r="BW701" s="815"/>
    </row>
    <row r="702" spans="75:75">
      <c r="BW702" s="815"/>
    </row>
    <row r="703" spans="75:75">
      <c r="BW703" s="815"/>
    </row>
    <row r="704" spans="75:75">
      <c r="BW704" s="815"/>
    </row>
    <row r="705" spans="75:75">
      <c r="BW705" s="815"/>
    </row>
    <row r="706" spans="75:75">
      <c r="BW706" s="815"/>
    </row>
    <row r="707" spans="75:75">
      <c r="BW707" s="815"/>
    </row>
    <row r="708" spans="75:75">
      <c r="BW708" s="815"/>
    </row>
    <row r="709" spans="75:75">
      <c r="BW709" s="815"/>
    </row>
    <row r="710" spans="75:75">
      <c r="BW710" s="815"/>
    </row>
    <row r="711" spans="75:75">
      <c r="BW711" s="815"/>
    </row>
    <row r="712" spans="75:75">
      <c r="BW712" s="815"/>
    </row>
    <row r="713" spans="75:75">
      <c r="BW713" s="815"/>
    </row>
    <row r="714" spans="75:75">
      <c r="BW714" s="815"/>
    </row>
    <row r="715" spans="75:75">
      <c r="BW715" s="815"/>
    </row>
    <row r="716" spans="75:75">
      <c r="BW716" s="815"/>
    </row>
    <row r="717" spans="75:75">
      <c r="BW717" s="815"/>
    </row>
    <row r="718" spans="75:75">
      <c r="BW718" s="815"/>
    </row>
    <row r="719" spans="75:75">
      <c r="BW719" s="815"/>
    </row>
    <row r="720" spans="75:75">
      <c r="BW720" s="815"/>
    </row>
    <row r="721" spans="75:75">
      <c r="BW721" s="815"/>
    </row>
    <row r="722" spans="75:75">
      <c r="BW722" s="815"/>
    </row>
    <row r="723" spans="75:75">
      <c r="BW723" s="815"/>
    </row>
    <row r="724" spans="75:75">
      <c r="BW724" s="815"/>
    </row>
    <row r="725" spans="75:75">
      <c r="BW725" s="815"/>
    </row>
    <row r="726" spans="75:75">
      <c r="BW726" s="815"/>
    </row>
    <row r="727" spans="75:75">
      <c r="BW727" s="815"/>
    </row>
    <row r="728" spans="75:75">
      <c r="BW728" s="815"/>
    </row>
    <row r="729" spans="75:75">
      <c r="BW729" s="815"/>
    </row>
    <row r="730" spans="75:75">
      <c r="BW730" s="815"/>
    </row>
    <row r="731" spans="75:75">
      <c r="BW731" s="815"/>
    </row>
    <row r="732" spans="75:75">
      <c r="BW732" s="815"/>
    </row>
    <row r="733" spans="75:75">
      <c r="BW733" s="815"/>
    </row>
    <row r="734" spans="75:75">
      <c r="BW734" s="815"/>
    </row>
    <row r="735" spans="75:75">
      <c r="BW735" s="815"/>
    </row>
    <row r="736" spans="75:75">
      <c r="BW736" s="815"/>
    </row>
    <row r="737" spans="75:75">
      <c r="BW737" s="815"/>
    </row>
    <row r="738" spans="75:75">
      <c r="BW738" s="815"/>
    </row>
    <row r="739" spans="75:75">
      <c r="BW739" s="815"/>
    </row>
    <row r="740" spans="75:75">
      <c r="BW740" s="815"/>
    </row>
    <row r="741" spans="75:75">
      <c r="BW741" s="815"/>
    </row>
    <row r="742" spans="75:75">
      <c r="BW742" s="815"/>
    </row>
    <row r="743" spans="75:75">
      <c r="BW743" s="815"/>
    </row>
    <row r="744" spans="75:75">
      <c r="BW744" s="815"/>
    </row>
    <row r="745" spans="75:75">
      <c r="BW745" s="815"/>
    </row>
    <row r="746" spans="75:75">
      <c r="BW746" s="815"/>
    </row>
    <row r="747" spans="75:75">
      <c r="BW747" s="815"/>
    </row>
    <row r="748" spans="75:75">
      <c r="BW748" s="815"/>
    </row>
    <row r="749" spans="75:75">
      <c r="BW749" s="815"/>
    </row>
    <row r="750" spans="75:75">
      <c r="BW750" s="815"/>
    </row>
    <row r="751" spans="75:75">
      <c r="BW751" s="815"/>
    </row>
    <row r="752" spans="75:75">
      <c r="BW752" s="815"/>
    </row>
    <row r="753" spans="75:75">
      <c r="BW753" s="815"/>
    </row>
    <row r="754" spans="75:75">
      <c r="BW754" s="815"/>
    </row>
    <row r="755" spans="75:75">
      <c r="BW755" s="815"/>
    </row>
    <row r="756" spans="75:75">
      <c r="BW756" s="815"/>
    </row>
    <row r="757" spans="75:75">
      <c r="BW757" s="815"/>
    </row>
    <row r="758" spans="75:75">
      <c r="BW758" s="815"/>
    </row>
    <row r="759" spans="75:75">
      <c r="BW759" s="815"/>
    </row>
    <row r="760" spans="75:75">
      <c r="BW760" s="815"/>
    </row>
    <row r="761" spans="75:75">
      <c r="BW761" s="815"/>
    </row>
    <row r="762" spans="75:75">
      <c r="BW762" s="815"/>
    </row>
    <row r="763" spans="75:75">
      <c r="BW763" s="815"/>
    </row>
    <row r="764" spans="75:75">
      <c r="BW764" s="815"/>
    </row>
    <row r="765" spans="75:75">
      <c r="BW765" s="815"/>
    </row>
    <row r="766" spans="75:75">
      <c r="BW766" s="815"/>
    </row>
    <row r="767" spans="75:75">
      <c r="BW767" s="815"/>
    </row>
    <row r="768" spans="75:75">
      <c r="BW768" s="815"/>
    </row>
    <row r="769" spans="75:75">
      <c r="BW769" s="815"/>
    </row>
    <row r="770" spans="75:75">
      <c r="BW770" s="815"/>
    </row>
    <row r="771" spans="75:75">
      <c r="BW771" s="815"/>
    </row>
    <row r="772" spans="75:75">
      <c r="BW772" s="815"/>
    </row>
    <row r="773" spans="75:75">
      <c r="BW773" s="815"/>
    </row>
    <row r="774" spans="75:75">
      <c r="BW774" s="815"/>
    </row>
    <row r="775" spans="75:75">
      <c r="BW775" s="815"/>
    </row>
    <row r="776" spans="75:75">
      <c r="BW776" s="815"/>
    </row>
    <row r="777" spans="75:75">
      <c r="BW777" s="815"/>
    </row>
    <row r="778" spans="75:75">
      <c r="BW778" s="815"/>
    </row>
    <row r="779" spans="75:75">
      <c r="BW779" s="815"/>
    </row>
    <row r="780" spans="75:75">
      <c r="BW780" s="815"/>
    </row>
    <row r="781" spans="75:75">
      <c r="BW781" s="815"/>
    </row>
    <row r="782" spans="75:75">
      <c r="BW782" s="815"/>
    </row>
    <row r="783" spans="75:75">
      <c r="BW783" s="815"/>
    </row>
    <row r="784" spans="75:75">
      <c r="BW784" s="815"/>
    </row>
    <row r="785" spans="75:75">
      <c r="BW785" s="815"/>
    </row>
    <row r="786" spans="75:75">
      <c r="BW786" s="815"/>
    </row>
    <row r="787" spans="75:75">
      <c r="BW787" s="815"/>
    </row>
    <row r="788" spans="75:75">
      <c r="BW788" s="815"/>
    </row>
    <row r="789" spans="75:75">
      <c r="BW789" s="815"/>
    </row>
    <row r="790" spans="75:75">
      <c r="BW790" s="815"/>
    </row>
    <row r="791" spans="75:75">
      <c r="BW791" s="815"/>
    </row>
    <row r="792" spans="75:75">
      <c r="BW792" s="815"/>
    </row>
    <row r="793" spans="75:75">
      <c r="BW793" s="815"/>
    </row>
    <row r="794" spans="75:75">
      <c r="BW794" s="815"/>
    </row>
    <row r="795" spans="75:75">
      <c r="BW795" s="815"/>
    </row>
    <row r="796" spans="75:75">
      <c r="BW796" s="815"/>
    </row>
    <row r="797" spans="75:75">
      <c r="BW797" s="815"/>
    </row>
    <row r="798" spans="75:75">
      <c r="BW798" s="815"/>
    </row>
    <row r="799" spans="75:75">
      <c r="BW799" s="815"/>
    </row>
    <row r="800" spans="75:75">
      <c r="BW800" s="815"/>
    </row>
    <row r="801" spans="75:75">
      <c r="BW801" s="815"/>
    </row>
    <row r="802" spans="75:75">
      <c r="BW802" s="815"/>
    </row>
    <row r="803" spans="75:75">
      <c r="BW803" s="815"/>
    </row>
    <row r="804" spans="75:75">
      <c r="BW804" s="815"/>
    </row>
    <row r="805" spans="75:75">
      <c r="BW805" s="815"/>
    </row>
    <row r="806" spans="75:75">
      <c r="BW806" s="815"/>
    </row>
    <row r="807" spans="75:75">
      <c r="BW807" s="815"/>
    </row>
    <row r="808" spans="75:75">
      <c r="BW808" s="815"/>
    </row>
    <row r="809" spans="75:75">
      <c r="BW809" s="815"/>
    </row>
    <row r="810" spans="75:75">
      <c r="BW810" s="815"/>
    </row>
    <row r="811" spans="75:75">
      <c r="BW811" s="815"/>
    </row>
    <row r="812" spans="75:75">
      <c r="BW812" s="815"/>
    </row>
    <row r="813" spans="75:75">
      <c r="BW813" s="815"/>
    </row>
    <row r="814" spans="75:75">
      <c r="BW814" s="815"/>
    </row>
    <row r="815" spans="75:75">
      <c r="BW815" s="815"/>
    </row>
    <row r="816" spans="75:75">
      <c r="BW816" s="815"/>
    </row>
    <row r="817" spans="75:75">
      <c r="BW817" s="815"/>
    </row>
    <row r="818" spans="75:75">
      <c r="BW818" s="815"/>
    </row>
    <row r="819" spans="75:75">
      <c r="BW819" s="815"/>
    </row>
    <row r="820" spans="75:75">
      <c r="BW820" s="815"/>
    </row>
    <row r="821" spans="75:75">
      <c r="BW821" s="815"/>
    </row>
    <row r="822" spans="75:75">
      <c r="BW822" s="815"/>
    </row>
    <row r="823" spans="75:75">
      <c r="BW823" s="815"/>
    </row>
    <row r="824" spans="75:75">
      <c r="BW824" s="815"/>
    </row>
    <row r="825" spans="75:75">
      <c r="BW825" s="815"/>
    </row>
    <row r="826" spans="75:75">
      <c r="BW826" s="815"/>
    </row>
    <row r="827" spans="75:75">
      <c r="BW827" s="815"/>
    </row>
    <row r="828" spans="75:75">
      <c r="BW828" s="815"/>
    </row>
    <row r="829" spans="75:75">
      <c r="BW829" s="815"/>
    </row>
    <row r="830" spans="75:75">
      <c r="BW830" s="815"/>
    </row>
    <row r="831" spans="75:75">
      <c r="BW831" s="815"/>
    </row>
    <row r="832" spans="75:75">
      <c r="BW832" s="815"/>
    </row>
    <row r="833" spans="75:75">
      <c r="BW833" s="815"/>
    </row>
    <row r="834" spans="75:75">
      <c r="BW834" s="815"/>
    </row>
    <row r="835" spans="75:75">
      <c r="BW835" s="815"/>
    </row>
    <row r="836" spans="75:75">
      <c r="BW836" s="815"/>
    </row>
    <row r="837" spans="75:75">
      <c r="BW837" s="815"/>
    </row>
    <row r="838" spans="75:75">
      <c r="BW838" s="815"/>
    </row>
    <row r="839" spans="75:75">
      <c r="BW839" s="815"/>
    </row>
    <row r="840" spans="75:75">
      <c r="BW840" s="815"/>
    </row>
    <row r="841" spans="75:75">
      <c r="BW841" s="815"/>
    </row>
    <row r="842" spans="75:75">
      <c r="BW842" s="815"/>
    </row>
    <row r="843" spans="75:75">
      <c r="BW843" s="815"/>
    </row>
    <row r="844" spans="75:75">
      <c r="BW844" s="815"/>
    </row>
    <row r="845" spans="75:75">
      <c r="BW845" s="815"/>
    </row>
    <row r="846" spans="75:75">
      <c r="BW846" s="815"/>
    </row>
    <row r="847" spans="75:75">
      <c r="BW847" s="815"/>
    </row>
    <row r="848" spans="75:75">
      <c r="BW848" s="815"/>
    </row>
    <row r="849" spans="75:75">
      <c r="BW849" s="815"/>
    </row>
    <row r="850" spans="75:75">
      <c r="BW850" s="815"/>
    </row>
    <row r="851" spans="75:75">
      <c r="BW851" s="815"/>
    </row>
    <row r="852" spans="75:75">
      <c r="BW852" s="815"/>
    </row>
    <row r="853" spans="75:75">
      <c r="BW853" s="815"/>
    </row>
    <row r="854" spans="75:75">
      <c r="BW854" s="815"/>
    </row>
    <row r="855" spans="75:75">
      <c r="BW855" s="815"/>
    </row>
    <row r="856" spans="75:75">
      <c r="BW856" s="815"/>
    </row>
    <row r="857" spans="75:75">
      <c r="BW857" s="815"/>
    </row>
    <row r="858" spans="75:75">
      <c r="BW858" s="815"/>
    </row>
    <row r="859" spans="75:75">
      <c r="BW859" s="815"/>
    </row>
    <row r="860" spans="75:75">
      <c r="BW860" s="815"/>
    </row>
    <row r="861" spans="75:75">
      <c r="BW861" s="815"/>
    </row>
    <row r="862" spans="75:75">
      <c r="BW862" s="815"/>
    </row>
    <row r="863" spans="75:75">
      <c r="BW863" s="815"/>
    </row>
    <row r="864" spans="75:75">
      <c r="BW864" s="815"/>
    </row>
    <row r="865" spans="75:75">
      <c r="BW865" s="815"/>
    </row>
    <row r="866" spans="75:75">
      <c r="BW866" s="815"/>
    </row>
    <row r="867" spans="75:75">
      <c r="BW867" s="815"/>
    </row>
    <row r="868" spans="75:75">
      <c r="BW868" s="815"/>
    </row>
    <row r="869" spans="75:75">
      <c r="BW869" s="815"/>
    </row>
    <row r="870" spans="75:75">
      <c r="BW870" s="815"/>
    </row>
    <row r="871" spans="75:75">
      <c r="BW871" s="815"/>
    </row>
    <row r="872" spans="75:75">
      <c r="BW872" s="815"/>
    </row>
    <row r="873" spans="75:75">
      <c r="BW873" s="815"/>
    </row>
    <row r="874" spans="75:75">
      <c r="BW874" s="815"/>
    </row>
    <row r="875" spans="75:75">
      <c r="BW875" s="815"/>
    </row>
    <row r="876" spans="75:75">
      <c r="BW876" s="815"/>
    </row>
    <row r="877" spans="75:75">
      <c r="BW877" s="815"/>
    </row>
    <row r="878" spans="75:75">
      <c r="BW878" s="815"/>
    </row>
    <row r="879" spans="75:75">
      <c r="BW879" s="815"/>
    </row>
    <row r="880" spans="75:75">
      <c r="BW880" s="815"/>
    </row>
    <row r="881" spans="75:75">
      <c r="BW881" s="815"/>
    </row>
    <row r="882" spans="75:75">
      <c r="BW882" s="815"/>
    </row>
    <row r="883" spans="75:75">
      <c r="BW883" s="815"/>
    </row>
    <row r="884" spans="75:75">
      <c r="BW884" s="815"/>
    </row>
    <row r="885" spans="75:75">
      <c r="BW885" s="815"/>
    </row>
    <row r="886" spans="75:75">
      <c r="BW886" s="815"/>
    </row>
    <row r="887" spans="75:75">
      <c r="BW887" s="815"/>
    </row>
    <row r="888" spans="75:75">
      <c r="BW888" s="815"/>
    </row>
    <row r="889" spans="75:75">
      <c r="BW889" s="815"/>
    </row>
    <row r="890" spans="75:75">
      <c r="BW890" s="815"/>
    </row>
    <row r="891" spans="75:75">
      <c r="BW891" s="815"/>
    </row>
    <row r="892" spans="75:75">
      <c r="BW892" s="815"/>
    </row>
    <row r="893" spans="75:75">
      <c r="BW893" s="815"/>
    </row>
    <row r="894" spans="75:75">
      <c r="BW894" s="815"/>
    </row>
    <row r="895" spans="75:75">
      <c r="BW895" s="815"/>
    </row>
    <row r="896" spans="75:75">
      <c r="BW896" s="815"/>
    </row>
    <row r="897" spans="75:75">
      <c r="BW897" s="815"/>
    </row>
    <row r="898" spans="75:75">
      <c r="BW898" s="815"/>
    </row>
    <row r="899" spans="75:75">
      <c r="BW899" s="815"/>
    </row>
    <row r="900" spans="75:75">
      <c r="BW900" s="815"/>
    </row>
    <row r="901" spans="75:75">
      <c r="BW901" s="815"/>
    </row>
    <row r="902" spans="75:75">
      <c r="BW902" s="815"/>
    </row>
    <row r="903" spans="75:75">
      <c r="BW903" s="815"/>
    </row>
    <row r="904" spans="75:75">
      <c r="BW904" s="815"/>
    </row>
    <row r="905" spans="75:75">
      <c r="BW905" s="815"/>
    </row>
    <row r="906" spans="75:75">
      <c r="BW906" s="815"/>
    </row>
    <row r="907" spans="75:75">
      <c r="BW907" s="815"/>
    </row>
    <row r="908" spans="75:75">
      <c r="BW908" s="815"/>
    </row>
    <row r="909" spans="75:75">
      <c r="BW909" s="815"/>
    </row>
    <row r="910" spans="75:75">
      <c r="BW910" s="815"/>
    </row>
    <row r="911" spans="75:75">
      <c r="BW911" s="815"/>
    </row>
    <row r="912" spans="75:75">
      <c r="BW912" s="815"/>
    </row>
    <row r="913" spans="75:75">
      <c r="BW913" s="815"/>
    </row>
    <row r="914" spans="75:75">
      <c r="BW914" s="815"/>
    </row>
    <row r="915" spans="75:75">
      <c r="BW915" s="815"/>
    </row>
    <row r="916" spans="75:75">
      <c r="BW916" s="815"/>
    </row>
    <row r="917" spans="75:75">
      <c r="BW917" s="815"/>
    </row>
    <row r="918" spans="75:75">
      <c r="BW918" s="815"/>
    </row>
    <row r="919" spans="75:75">
      <c r="BW919" s="815"/>
    </row>
    <row r="920" spans="75:75">
      <c r="BW920" s="815"/>
    </row>
    <row r="921" spans="75:75">
      <c r="BW921" s="815"/>
    </row>
    <row r="922" spans="75:75">
      <c r="BW922" s="815"/>
    </row>
    <row r="923" spans="75:75">
      <c r="BW923" s="815"/>
    </row>
    <row r="924" spans="75:75">
      <c r="BW924" s="815"/>
    </row>
    <row r="925" spans="75:75">
      <c r="BW925" s="815"/>
    </row>
    <row r="926" spans="75:75">
      <c r="BW926" s="815"/>
    </row>
    <row r="927" spans="75:75">
      <c r="BW927" s="815"/>
    </row>
    <row r="928" spans="75:75">
      <c r="BW928" s="815"/>
    </row>
    <row r="929" spans="75:75">
      <c r="BW929" s="815"/>
    </row>
    <row r="930" spans="75:75">
      <c r="BW930" s="815"/>
    </row>
    <row r="931" spans="75:75">
      <c r="BW931" s="815"/>
    </row>
    <row r="932" spans="75:75">
      <c r="BW932" s="815"/>
    </row>
    <row r="933" spans="75:75">
      <c r="BW933" s="815"/>
    </row>
    <row r="934" spans="75:75">
      <c r="BW934" s="815"/>
    </row>
    <row r="935" spans="75:75">
      <c r="BW935" s="815"/>
    </row>
    <row r="936" spans="75:75">
      <c r="BW936" s="815"/>
    </row>
    <row r="937" spans="75:75">
      <c r="BW937" s="815"/>
    </row>
    <row r="938" spans="75:75">
      <c r="BW938" s="815"/>
    </row>
    <row r="939" spans="75:75">
      <c r="BW939" s="815"/>
    </row>
    <row r="940" spans="75:75">
      <c r="BW940" s="815"/>
    </row>
    <row r="941" spans="75:75">
      <c r="BW941" s="815"/>
    </row>
    <row r="942" spans="75:75">
      <c r="BW942" s="815"/>
    </row>
    <row r="943" spans="75:75">
      <c r="BW943" s="815"/>
    </row>
    <row r="944" spans="75:75">
      <c r="BW944" s="815"/>
    </row>
    <row r="945" spans="75:75">
      <c r="BW945" s="815"/>
    </row>
    <row r="946" spans="75:75">
      <c r="BW946" s="815"/>
    </row>
    <row r="947" spans="75:75">
      <c r="BW947" s="815"/>
    </row>
    <row r="948" spans="75:75">
      <c r="BW948" s="815"/>
    </row>
    <row r="949" spans="75:75">
      <c r="BW949" s="815"/>
    </row>
    <row r="950" spans="75:75">
      <c r="BW950" s="815"/>
    </row>
    <row r="951" spans="75:75">
      <c r="BW951" s="815"/>
    </row>
    <row r="952" spans="75:75">
      <c r="BW952" s="815"/>
    </row>
    <row r="953" spans="75:75">
      <c r="BW953" s="815"/>
    </row>
    <row r="954" spans="75:75">
      <c r="BW954" s="815"/>
    </row>
    <row r="955" spans="75:75">
      <c r="BW955" s="815"/>
    </row>
    <row r="956" spans="75:75">
      <c r="BW956" s="815"/>
    </row>
    <row r="957" spans="75:75">
      <c r="BW957" s="815"/>
    </row>
    <row r="958" spans="75:75">
      <c r="BW958" s="815"/>
    </row>
    <row r="959" spans="75:75">
      <c r="BW959" s="815"/>
    </row>
    <row r="960" spans="75:75">
      <c r="BW960" s="815"/>
    </row>
    <row r="961" spans="75:75">
      <c r="BW961" s="815"/>
    </row>
    <row r="962" spans="75:75">
      <c r="BW962" s="815"/>
    </row>
    <row r="963" spans="75:75">
      <c r="BW963" s="815"/>
    </row>
    <row r="964" spans="75:75">
      <c r="BW964" s="815"/>
    </row>
    <row r="965" spans="75:75">
      <c r="BW965" s="815"/>
    </row>
    <row r="966" spans="75:75">
      <c r="BW966" s="815"/>
    </row>
    <row r="967" spans="75:75">
      <c r="BW967" s="815"/>
    </row>
    <row r="968" spans="75:75">
      <c r="BW968" s="815"/>
    </row>
    <row r="969" spans="75:75">
      <c r="BW969" s="815"/>
    </row>
    <row r="970" spans="75:75">
      <c r="BW970" s="815"/>
    </row>
    <row r="971" spans="75:75">
      <c r="BW971" s="815"/>
    </row>
    <row r="972" spans="75:75">
      <c r="BW972" s="815"/>
    </row>
    <row r="973" spans="75:75">
      <c r="BW973" s="815"/>
    </row>
    <row r="974" spans="75:75">
      <c r="BW974" s="815"/>
    </row>
    <row r="975" spans="75:75">
      <c r="BW975" s="815"/>
    </row>
    <row r="976" spans="75:75">
      <c r="BW976" s="815"/>
    </row>
    <row r="977" spans="75:75">
      <c r="BW977" s="815"/>
    </row>
    <row r="978" spans="75:75">
      <c r="BW978" s="815"/>
    </row>
    <row r="979" spans="75:75">
      <c r="BW979" s="815"/>
    </row>
    <row r="980" spans="75:75">
      <c r="BW980" s="815"/>
    </row>
    <row r="981" spans="75:75">
      <c r="BW981" s="815"/>
    </row>
    <row r="982" spans="75:75">
      <c r="BW982" s="815"/>
    </row>
    <row r="983" spans="75:75">
      <c r="BW983" s="815"/>
    </row>
    <row r="984" spans="75:75">
      <c r="BW984" s="815"/>
    </row>
    <row r="985" spans="75:75">
      <c r="BW985" s="815"/>
    </row>
    <row r="986" spans="75:75">
      <c r="BW986" s="815"/>
    </row>
    <row r="987" spans="75:75">
      <c r="BW987" s="815"/>
    </row>
    <row r="988" spans="75:75">
      <c r="BW988" s="815"/>
    </row>
    <row r="989" spans="75:75">
      <c r="BW989" s="815"/>
    </row>
    <row r="990" spans="75:75">
      <c r="BW990" s="815"/>
    </row>
    <row r="991" spans="75:75">
      <c r="BW991" s="815"/>
    </row>
    <row r="992" spans="75:75">
      <c r="BW992" s="815"/>
    </row>
    <row r="993" spans="75:75">
      <c r="BW993" s="815"/>
    </row>
    <row r="994" spans="75:75">
      <c r="BW994" s="815"/>
    </row>
    <row r="995" spans="75:75">
      <c r="BW995" s="815"/>
    </row>
    <row r="996" spans="75:75">
      <c r="BW996" s="815"/>
    </row>
    <row r="997" spans="75:75">
      <c r="BW997" s="815"/>
    </row>
    <row r="998" spans="75:75">
      <c r="BW998" s="815"/>
    </row>
    <row r="999" spans="75:75">
      <c r="BW999" s="815"/>
    </row>
    <row r="1000" spans="75:75">
      <c r="BW1000" s="815"/>
    </row>
    <row r="1001" spans="75:75">
      <c r="BW1001" s="815"/>
    </row>
    <row r="1002" spans="75:75">
      <c r="BW1002" s="815"/>
    </row>
    <row r="1003" spans="75:75">
      <c r="BW1003" s="815"/>
    </row>
    <row r="1004" spans="75:75">
      <c r="BW1004" s="815"/>
    </row>
    <row r="1005" spans="75:75">
      <c r="BW1005" s="815"/>
    </row>
    <row r="1006" spans="75:75">
      <c r="BW1006" s="815"/>
    </row>
    <row r="1007" spans="75:75">
      <c r="BW1007" s="815"/>
    </row>
    <row r="1008" spans="75:75">
      <c r="BW1008" s="815"/>
    </row>
    <row r="1009" spans="75:75">
      <c r="BW1009" s="815"/>
    </row>
    <row r="1010" spans="75:75">
      <c r="BW1010" s="815"/>
    </row>
    <row r="1011" spans="75:75">
      <c r="BW1011" s="815"/>
    </row>
    <row r="1012" spans="75:75">
      <c r="BW1012" s="815"/>
    </row>
    <row r="1013" spans="75:75">
      <c r="BW1013" s="815"/>
    </row>
    <row r="1014" spans="75:75">
      <c r="BW1014" s="815"/>
    </row>
    <row r="1015" spans="75:75">
      <c r="BW1015" s="815"/>
    </row>
    <row r="1016" spans="75:75">
      <c r="BW1016" s="815"/>
    </row>
    <row r="1017" spans="75:75">
      <c r="BW1017" s="815"/>
    </row>
    <row r="1018" spans="75:75">
      <c r="BW1018" s="815"/>
    </row>
    <row r="1019" spans="75:75">
      <c r="BW1019" s="815"/>
    </row>
    <row r="1020" spans="75:75">
      <c r="BW1020" s="815"/>
    </row>
    <row r="1021" spans="75:75">
      <c r="BW1021" s="815"/>
    </row>
    <row r="1022" spans="75:75">
      <c r="BW1022" s="815"/>
    </row>
    <row r="1023" spans="75:75">
      <c r="BW1023" s="815"/>
    </row>
    <row r="1024" spans="75:75">
      <c r="BW1024" s="815"/>
    </row>
    <row r="1025" spans="75:75">
      <c r="BW1025" s="815"/>
    </row>
    <row r="1026" spans="75:75">
      <c r="BW1026" s="815"/>
    </row>
    <row r="1027" spans="75:75">
      <c r="BW1027" s="815"/>
    </row>
    <row r="1028" spans="75:75">
      <c r="BW1028" s="815"/>
    </row>
    <row r="1029" spans="75:75">
      <c r="BW1029" s="815"/>
    </row>
    <row r="1030" spans="75:75">
      <c r="BW1030" s="815"/>
    </row>
    <row r="1031" spans="75:75">
      <c r="BW1031" s="815"/>
    </row>
    <row r="1032" spans="75:75">
      <c r="BW1032" s="815"/>
    </row>
    <row r="1033" spans="75:75">
      <c r="BW1033" s="815"/>
    </row>
    <row r="1034" spans="75:75">
      <c r="BW1034" s="815"/>
    </row>
    <row r="1035" spans="75:75">
      <c r="BW1035" s="815"/>
    </row>
    <row r="1036" spans="75:75">
      <c r="BW1036" s="815"/>
    </row>
    <row r="1037" spans="75:75">
      <c r="BW1037" s="815"/>
    </row>
    <row r="1038" spans="75:75">
      <c r="BW1038" s="815"/>
    </row>
    <row r="1039" spans="75:75">
      <c r="BW1039" s="815"/>
    </row>
    <row r="1040" spans="75:75">
      <c r="BW1040" s="815"/>
    </row>
    <row r="1041" spans="75:75">
      <c r="BW1041" s="815"/>
    </row>
    <row r="1042" spans="75:75">
      <c r="BW1042" s="815"/>
    </row>
    <row r="1043" spans="75:75">
      <c r="BW1043" s="815"/>
    </row>
    <row r="1044" spans="75:75">
      <c r="BW1044" s="815"/>
    </row>
    <row r="1045" spans="75:75">
      <c r="BW1045" s="815"/>
    </row>
    <row r="1046" spans="75:75">
      <c r="BW1046" s="815"/>
    </row>
    <row r="1047" spans="75:75">
      <c r="BW1047" s="815"/>
    </row>
    <row r="1048" spans="75:75">
      <c r="BW1048" s="815"/>
    </row>
    <row r="1049" spans="75:75">
      <c r="BW1049" s="815"/>
    </row>
    <row r="1050" spans="75:75">
      <c r="BW1050" s="815"/>
    </row>
    <row r="1051" spans="75:75">
      <c r="BW1051" s="815"/>
    </row>
    <row r="1052" spans="75:75">
      <c r="BW1052" s="815"/>
    </row>
    <row r="1053" spans="75:75">
      <c r="BW1053" s="815"/>
    </row>
    <row r="1054" spans="75:75">
      <c r="BW1054" s="815"/>
    </row>
    <row r="1055" spans="75:75">
      <c r="BW1055" s="815"/>
    </row>
    <row r="1056" spans="75:75">
      <c r="BW1056" s="815"/>
    </row>
    <row r="1057" spans="75:75">
      <c r="BW1057" s="815"/>
    </row>
    <row r="1058" spans="75:75">
      <c r="BW1058" s="815"/>
    </row>
    <row r="1059" spans="75:75">
      <c r="BW1059" s="815"/>
    </row>
    <row r="1060" spans="75:75">
      <c r="BW1060" s="815"/>
    </row>
    <row r="1061" spans="75:75">
      <c r="BW1061" s="815"/>
    </row>
    <row r="1062" spans="75:75">
      <c r="BW1062" s="815"/>
    </row>
  </sheetData>
  <autoFilter ref="A6:BX301">
    <extLst/>
  </autoFilter>
  <mergeCells count="103">
    <mergeCell ref="A1:BU1"/>
    <mergeCell ref="A2:B2"/>
    <mergeCell ref="BT2:BU2"/>
    <mergeCell ref="B3:D3"/>
    <mergeCell ref="E3:R3"/>
    <mergeCell ref="S3:AE3"/>
    <mergeCell ref="AF3:AJ3"/>
    <mergeCell ref="AK3:BE3"/>
    <mergeCell ref="BF3:BN3"/>
    <mergeCell ref="BO3:BT3"/>
    <mergeCell ref="S4:AA4"/>
    <mergeCell ref="AB4:AC4"/>
    <mergeCell ref="AK4:AP4"/>
    <mergeCell ref="AQ4:AV4"/>
    <mergeCell ref="AW4:BB4"/>
    <mergeCell ref="BC4:BE4"/>
    <mergeCell ref="BF4:BI4"/>
    <mergeCell ref="BJ4:BL4"/>
    <mergeCell ref="AW5:AX5"/>
    <mergeCell ref="AY5:AZ5"/>
    <mergeCell ref="BA5:BB5"/>
    <mergeCell ref="A7:E7"/>
    <mergeCell ref="A8:F8"/>
    <mergeCell ref="A48:F48"/>
    <mergeCell ref="A60:F60"/>
    <mergeCell ref="A74:F74"/>
    <mergeCell ref="A87:F87"/>
    <mergeCell ref="A133:F133"/>
    <mergeCell ref="A139:F139"/>
    <mergeCell ref="A161:F161"/>
    <mergeCell ref="A183:E183"/>
    <mergeCell ref="A191:F191"/>
    <mergeCell ref="A211:F211"/>
    <mergeCell ref="A224:F224"/>
    <mergeCell ref="A243:F243"/>
    <mergeCell ref="A270:F270"/>
    <mergeCell ref="A3: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5:S6"/>
    <mergeCell ref="T5:T6"/>
    <mergeCell ref="U5:U6"/>
    <mergeCell ref="V5:V6"/>
    <mergeCell ref="W5:W6"/>
    <mergeCell ref="X5:X6"/>
    <mergeCell ref="Y5:Y6"/>
    <mergeCell ref="Z5:Z6"/>
    <mergeCell ref="AA5:AA6"/>
    <mergeCell ref="AB5:AB6"/>
    <mergeCell ref="AC5:AC6"/>
    <mergeCell ref="AD4:AD6"/>
    <mergeCell ref="AE4:AE6"/>
    <mergeCell ref="AF4:AF6"/>
    <mergeCell ref="AG4:AG6"/>
    <mergeCell ref="AH4:AH6"/>
    <mergeCell ref="AI4:AI6"/>
    <mergeCell ref="AJ4:AJ6"/>
    <mergeCell ref="AK5:AK6"/>
    <mergeCell ref="AL5:AL6"/>
    <mergeCell ref="AM5:AM6"/>
    <mergeCell ref="AN5:AN6"/>
    <mergeCell ref="AO5:AO6"/>
    <mergeCell ref="AP5:AP6"/>
    <mergeCell ref="AQ5:AQ6"/>
    <mergeCell ref="AR5:AR6"/>
    <mergeCell ref="AS5:AS6"/>
    <mergeCell ref="AT5:AT6"/>
    <mergeCell ref="AU5:AU6"/>
    <mergeCell ref="AV5:AV6"/>
    <mergeCell ref="BC5:BC6"/>
    <mergeCell ref="BD5:BD6"/>
    <mergeCell ref="BE5:BE6"/>
    <mergeCell ref="BF5:BF6"/>
    <mergeCell ref="BG5:BG6"/>
    <mergeCell ref="BH5:BH6"/>
    <mergeCell ref="BI5:BI6"/>
    <mergeCell ref="BJ5:BJ6"/>
    <mergeCell ref="BK5:BK6"/>
    <mergeCell ref="BL5:BL6"/>
    <mergeCell ref="BM4:BM6"/>
    <mergeCell ref="BN4:BN6"/>
    <mergeCell ref="BO4:BO6"/>
    <mergeCell ref="BP4:BP6"/>
    <mergeCell ref="BQ4:BQ6"/>
    <mergeCell ref="BR4:BR6"/>
    <mergeCell ref="BS4:BS6"/>
    <mergeCell ref="BT4:BT6"/>
    <mergeCell ref="BU3:BU6"/>
  </mergeCells>
  <conditionalFormatting sqref="AF134">
    <cfRule type="duplicateValues" dxfId="0" priority="5"/>
  </conditionalFormatting>
  <conditionalFormatting sqref="AF135">
    <cfRule type="duplicateValues" dxfId="0" priority="4"/>
  </conditionalFormatting>
  <conditionalFormatting sqref="AF136">
    <cfRule type="duplicateValues" dxfId="0" priority="3"/>
  </conditionalFormatting>
  <conditionalFormatting sqref="AF137">
    <cfRule type="duplicateValues" dxfId="0" priority="2"/>
  </conditionalFormatting>
  <conditionalFormatting sqref="AF138">
    <cfRule type="duplicateValues" dxfId="0" priority="1"/>
  </conditionalFormatting>
  <dataValidations count="65">
    <dataValidation type="list" allowBlank="1" showInputMessage="1" showErrorMessage="1" sqref="S12:AA12 AD12:AE12 AH12 S16:AA16 AH16 U18 AD21:AE21 JW21:JX21 TS21:TT21 ADO21:ADP21 ANK21:ANL21 AXG21:AXH21 BHC21:BHD21 BQY21:BQZ21 CAU21:CAV21 CKQ21:CKR21 CUM21:CUN21 DEI21:DEJ21 DOE21:DOF21 DYA21:DYB21 EHW21:EHX21 ERS21:ERT21 FBO21:FBP21 FLK21:FLL21 FVG21:FVH21 GFC21:GFD21 GOY21:GOZ21 GYU21:GYV21 HIQ21:HIR21 HSM21:HSN21 ICI21:ICJ21 IME21:IMF21 IWA21:IWB21 JFW21:JFX21 JPS21:JPT21 JZO21:JZP21 KJK21:KJL21 KTG21:KTH21 LDC21:LDD21 LMY21:LMZ21 LWU21:LWV21 MGQ21:MGR21 MQM21:MQN21 NAI21:NAJ21 NKE21:NKF21 NUA21:NUB21 ODW21:ODX21 ONS21:ONT21 OXO21:OXP21 PHK21:PHL21 PRG21:PRH21 QBC21:QBD21 QKY21:QKZ21 QUU21:QUV21 REQ21:RER21 ROM21:RON21 RYI21:RYJ21 SIE21:SIF21 SSA21:SSB21 TBW21:TBX21 TLS21:TLT21 TVO21:TVP21 UFK21:UFL21 UPG21:UPH21 UZC21:UZD21 VIY21:VIZ21 VSU21:VSV21 WCQ21:WCR21 WMM21:WMN21 WWI21:WWJ21 W37:X37 AA37 S39:Z39 S43:AA43 AD43:AE43 S45:AA45 AH45 S134:AA134 AD134:AE134 AH134 S135:AA135 AD135:AE135 AH135 AI148 AI160 S162:U162 V162 W162 X162 Y162 Z162 AA162 AD162:AE162 AH162 AI162 AD163:AE163 AH163 AI163 AD164:AE164 AH164 AI164 AD165:AE165 AH165 AI165 S166:U166 V166 W166 X166 Y166 Z166 AA166 AD166:AE166 AH166 AI166 S167:U167 V167 W167 X167 Y167 Z167 AA167 AD167:AE167 AH167 AI167 AD168:AE168 AH168 AI168 AD169:AE169 AH169 AI169 S170:U170 V170 W170 X170 Y170 Z170 AA170 AD170:AE170 AH170 AI170 AD171:AE171 AH171 AI171 AD172:AE172 AH172 AI172 S173:U173 V173 W173 X173 Y173 Z173 AA173 AD173:AE173 AH173 AI173 S174:U174 V174 W174 X174 Y174 Z174 AA174 AD174:AE174 AH174 AI174 S175:U175 V175 W175 X175 Y175 Z175 AA175 AD175:AE175 AH175 AI175 AD176:AE176 AH176 AI176 AD177:AE177 AH177 AI177 S178:U178 V178 W178 X178 Y178 Z178 AA178 AD178:AE178 AH178 AI178 S179:U179 V179 W179 X179 Y179 Z179 AA179 AD179:AE179 AH179 AI179 S180:U180 V180 W180 X180 Y180 Z180 AA180 AD180:AE180 AH180 AI180 AD181:AE181 AH181 AI181 AD182:AE182 AH182 AI182 S184 T184:U184 V184:AA184 AD184:AE184 AH184 AI184 S189 T189:U189 V189:AA189 AD189:AE189 AH189 AI189 S190 T190:U190 V190:AA190 AD190:AE190 AH190 AI190 S212 T212:U212 V212:AA212 AD212 AE212 AH212 AI212 S213 T213:U213 V213:AA213 AH213 AI213 S214 T214:U214 V214:AA214 AH214 AI214 S215 T215:U215 V215:AA215 AD215 AE215 AH215 AI215 S216 T216:U216 V216:AA216 AH216 AI216 S217 T217:U217 V217:AA217 AH217 S218 T218:U218 V218:AA218 AH218 AI218 S219 T219:U219 V219:AA219 AH219 AI219 S220 T220:U220 V220:AA220 AH220 AI220 S221 T221:U221 V221:AA221 AD221 AE221 AH221 AI221 S222 T222:U222 V222:AA222 AD222 AE222 AH222 AI222 S223 T223:U223 V223:AA223 AD223 AE223 AH223 AI223 AI230 AI234 AI238 S242:AA242 AD242:AE242 AH242 AI242 S244 T244:U244 V244 W244:AA244 AD244:AE244 AI244 T245:U245 V245 W245:AA245 V253 W253 X253 Y253:AA253 V254:Z254 AA254 T255:U255 T256:U256 T257:U257 T258:U258 T259:U259 T263:U263 T264:U264 S271 T271 U271 V271 W271 X271 Y271:Z271 AA271 AD271 AE271 AH271 S272 T272:U272 V272:AA272 AD272:AE272 AH272 S274 T274:U274 V274:AA274 AD274:AE274 AH274 S277 T277:U277 V277:AA277 AD277:AE277 AH277 AI277 S278 T278:U278 V278:AA278 S279 T279:U279 V279:AA279 S281:AA281 AD281:AE281 AH281 AI281 S282 T282:U282 V282:AA282 AD282:AE282 AH282 S283 T283:U283 V283:AA283 AD283:AE283 AH283 AD284:AE284 AH284 S285 T285:U285 V285:AA285 AD285:AE285 AH285 AI285 S286 T286:U286 V286:AA286 AD286:AE286 AH286 AI286 S294:AA294 AD294:AE294 AH294 S295:AA295 AD295:AE295 AH295 S296:AA296 AD296:AE296 AH296 S297:AA297 AD297:AE297 AH297 S185:S188 S245:S259 S260:S262 S263:S267 S268:S269 S275:S276 T246:T247 U246:U247 V163:V165 V168:V169 V171:V172 V176:V177 V181:V182 W163:W165 W168:W169 W171:W172 W176:W177 W181:W182 X163:X165 X168:X169 X171:X172 X176:X177 X181:X182 Y163:Y165 Y168:Y169 Y171:Y172 Y176:Y177 Y181:Y182 Z163:Z165 Z168:Z169 Z171:Z172 Z176:Z177 Z181:Z182 AA163:AA165 AA168:AA169 AA171:AA172 AA176:AA177 AA181:AA182 AD213:AD214 AD216:AD218 AD219:AD220 AE213:AE214 AE216:AE218 AE219:AE220 AH20:AH23 AH28:AH29 AH33:AH34 AH89:AH91 AH142:AH144 AH147:AH148 AH153:AH160 AH185:AH188 AH225:AH228 AH230:AH232 AH234:AH236 AH238:AH240 AH244:AH269 AH275:AH276 AI185:AI188 AI225:AI226 AI245:AI259 AI260:AI262 AI263:AI267 AI268:AI269 KA20:KA21 TW20:TW21 ADS20:ADS21 ANO20:ANO21 AXK20:AXK21 BHG20:BHG21 BRC20:BRC21 CAY20:CAY21 CKU20:CKU21 CUQ20:CUQ21 DEM20:DEM21 DOI20:DOI21 DYE20:DYE21 EIA20:EIA21 ERW20:ERW21 FBS20:FBS21 FLO20:FLO21 FVK20:FVK21 GFG20:GFG21 GPC20:GPC21 GYY20:GYY21 HIU20:HIU21 HSQ20:HSQ21 ICM20:ICM21 IMI20:IMI21 IWE20:IWE21 JGA20:JGA21 JPW20:JPW21 JZS20:JZS21 KJO20:KJO21 KTK20:KTK21 LDG20:LDG21 LNC20:LNC21 LWY20:LWY21 MGU20:MGU21 MQQ20:MQQ21 NAM20:NAM21 NKI20:NKI21 NUE20:NUE21 OEA20:OEA21 ONW20:ONW21 OXS20:OXS21 PHO20:PHO21 PRK20:PRK21 QBG20:QBG21 QLC20:QLC21 QUY20:QUY21 REU20:REU21 ROQ20:ROQ21 RYM20:RYM21 SII20:SII21 SSE20:SSE21 TCA20:TCA21 TLW20:TLW21 TVS20:TVS21 UFO20:UFO21 UPK20:UPK21 UZG20:UZG21 VJC20:VJC21 VSY20:VSY21 WCU20:WCU21 WMQ20:WMQ21 WWM20:WWM21 AD16:AE17 AD28:AE29 V246:W247 T268:U269 AD268:AE269 AD278:AE279 AWV20:AXD21 EHL20:EHT21 HSB20:HSJ21 LCR20:LCZ21 ONH20:ONP21 RXX20:RYF21 VIN20:VIV21 BGR20:BGZ21 ERH20:ERP21 IBX20:ICF21 LMN20:LMV21 OXD20:OXL21 SHT20:SIB21 VSJ20:VSR21 BQN20:BQV21 FBD20:FBL21 ILT20:IMB21 LWJ20:LWR21 PGZ20:PHH21 SRP20:SRX21 WCF20:WCN21 CAJ20:CAR21 FKZ20:FLH21 IVP20:IVX21 MGF20:MGN21 PQV20:PRD21 TBL20:TBT21 WMB20:WMJ21 CKF20:CKN21 FUV20:FVD21 JFL20:JFT21 MQB20:MQJ21 QAR20:QAZ21 TLH20:TLP21 WVX20:WWF21 JL20:JT21 CUB20:CUJ21 GER20:GEZ21 JPH20:JPP21 MZX20:NAF21 QKN20:QKV21 TVD20:TVL21 TH20:TP21 DDX20:DEF21 GON20:GOV21 JZD20:JZL21 NJT20:NKB21 QUJ20:QUR21 UEZ20:UFH21 ADD20:ADL21 DNT20:DOB21 GYJ20:GYR21 KIZ20:KJH21 NTP20:NTX21 REF20:REN21 UOV20:UPD21 S28:AA29 AMZ20:ANH21 DXP20:DXX21 HIF20:HIN21 KSV20:KTD21 ODL20:ODT21 ROB20:ROJ21 UYR20:UYZ21 V260:AA262 S20:AA23 AD33:AE34 T275:U276 AD275:AE276 AH41:AI43 AD89:AE91 AD230:AE232 T260:U262 AD260:AE262 X46:AA47 X246:AA247 AD45:AE47 AD234:AE236 S33:AA34 S46:V47 AD49:AE59 AH49:AI59 S89:AA91 S230:AA232 S49:AA59 S147:AA160 S142:AA144 S226:AA228 S238:AA240 AD142:AE144 AD226:AE228 AD238:AE240 T265:U267 AD147:AE160 S171:U172 S181:U182 S168:U169 S176:U177 V255:AA259 AD60:AE73 AH60:AI73 S163:U165 S60:AA73 T185:U188 AD185:AE188 V275:AA276 V248:AA252 V263:AA267 V185:AA188 V268:AA269 AD192:AE210 AH192:AI210 S192:AA210 S234:AA236 AD245:AE259 AD263:AE267 T248:U254">
      <formula1>"是,否"</formula1>
    </dataValidation>
    <dataValidation type="list" allowBlank="1" showInputMessage="1" showErrorMessage="1" sqref="H12">
      <formula1>[4]Sheet1!#REF!</formula1>
    </dataValidation>
    <dataValidation type="list" allowBlank="1" showInputMessage="1" showErrorMessage="1" sqref="BE7">
      <formula1>'[2]数据项辅助（勿删！！！）'!#REF!</formula1>
    </dataValidation>
    <dataValidation type="list" allowBlank="1" showInputMessage="1" showErrorMessage="1" sqref="H31">
      <formula1>'[20]数据项辅助（勿删！！！）'!#REF!</formula1>
    </dataValidation>
    <dataValidation type="list" allowBlank="1" showInputMessage="1" showErrorMessage="1" sqref="H30">
      <formula1>'[19]数据项辅助（勿删！！！）'!#REF!</formula1>
    </dataValidation>
    <dataValidation type="list" allowBlank="1" showInputMessage="1" showErrorMessage="1" sqref="AJ12 AJ16 AJ134 AJ135 AJ162 AJ163 AJ164 AJ165 AJ166 AJ167 AJ168 AJ169 AJ170 AJ171 AJ172 AJ173 AJ174 AJ175 AJ176 AJ177 AJ178 AJ179 AJ180 AJ181 AJ182 AJ184 AJ189 AJ190 AJ212 AJ213 AJ214 AJ215 AJ216 AJ217 AJ218 AJ219 AJ220 AJ221 AJ222 AJ223 AJ242 AJ244 AJ268 AJ269 AJ271 AJ272 AJ274 AJ277 AJ281 AJ282 AJ283 AJ284 AJ285 AJ286 AJ294 AJ295 AJ296 AJ297 AJ20:AJ23 AJ28:AJ29 AJ32:AJ34 AJ41:AJ43 AJ45:AJ47 AJ49:AJ59 AJ60:AJ73 AJ142:AJ144 AJ147:AJ160 AJ185:AJ188 AJ192:AJ210 AJ225:AJ228 AJ230:AJ232 AJ234:AJ236 AJ238:AJ240 AJ245:AJ259 AJ260:AJ262 AJ263:AJ267 AJ275:AJ276 KC20:KC21 TY20:TY21 ADU20:ADU21 ANQ20:ANQ21 AXM20:AXM21 BHI20:BHI21 BRE20:BRE21 CBA20:CBA21 CKW20:CKW21 CUS20:CUS21 DEO20:DEO21 DOK20:DOK21 DYG20:DYG21 EIC20:EIC21 ERY20:ERY21 FBU20:FBU21 FLQ20:FLQ21 FVM20:FVM21 GFI20:GFI21 GPE20:GPE21 GZA20:GZA21 HIW20:HIW21 HSS20:HSS21 ICO20:ICO21 IMK20:IMK21 IWG20:IWG21 JGC20:JGC21 JPY20:JPY21 JZU20:JZU21 KJQ20:KJQ21 KTM20:KTM21 LDI20:LDI21 LNE20:LNE21 LXA20:LXA21 MGW20:MGW21 MQS20:MQS21 NAO20:NAO21 NKK20:NKK21 NUG20:NUG21 OEC20:OEC21 ONY20:ONY21 OXU20:OXU21 PHQ20:PHQ21 PRM20:PRM21 QBI20:QBI21 QLE20:QLE21 QVA20:QVA21 REW20:REW21 ROS20:ROS21 RYO20:RYO21 SIK20:SIK21 SSG20:SSG21 TCC20:TCC21 TLY20:TLY21 TVU20:TVU21 UFQ20:UFQ21 UPM20:UPM21 UZI20:UZI21 VJE20:VJE21 VTA20:VTA21 WCW20:WCW21 WMS20:WMS21 WWO20:WWO21">
      <formula1>"一级,二级,三级,四级,五级"</formula1>
    </dataValidation>
    <dataValidation type="list" allowBlank="1" showInputMessage="1" showErrorMessage="1" sqref="AG45">
      <formula1>[31]Sheet1!#REF!</formula1>
    </dataValidation>
    <dataValidation type="list" allowBlank="1" showInputMessage="1" showErrorMessage="1" sqref="H10">
      <formula1>'[3]数据项辅助（勿删！！！）'!#REF!</formula1>
    </dataValidation>
    <dataValidation type="list" allowBlank="1" showInputMessage="1" showErrorMessage="1" sqref="H75 BE75 H76 H77:H86 BE76:BE86">
      <formula1>'[34]数据项辅助（勿删！！！）'!#REF!</formula1>
    </dataValidation>
    <dataValidation type="list" allowBlank="1" showInputMessage="1" showErrorMessage="1" sqref="I12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I39 I133 I134 I135 I162 I163 I164 I165 I166 I167 I168 I169 I170 I171 I172 I173 I174 I175 I176 I177 I178 I179 I180 I181 I182 I184 I185 I186 I187 I188 I189 I190 I212 I213 I214 I215 I216 I217 I218 I219 I220 I221 I222 I223 I242 I244 I250 I251 I252 I271 I272 I274 I277 I280 I281 I282 I283 I284 I285 I286 I294 I295 I296 I297 I300 I28:I29 I49:I59 I60:I73 I88:I132 I142:I144 I147:I160 I192:I210 I226:I228 I230:I232 I234:I236 I238:I240 I245:I249 I253:I259 I260:I262 I263:I267 I268:I269 I275:I276">
      <formula1>"未开工,在建"</formula1>
    </dataValidation>
    <dataValidation type="list" allowBlank="1" showInputMessage="1" showErrorMessage="1" sqref="H13">
      <formula1>'[5]数据项辅助（勿删！！！）'!#REF!</formula1>
    </dataValidation>
    <dataValidation type="list" allowBlank="1" showInputMessage="1" showErrorMessage="1" sqref="H14">
      <formula1>'[6]数据项辅助（勿删！！！）'!#REF!</formula1>
    </dataValidation>
    <dataValidation type="list" allowBlank="1" showInputMessage="1" showErrorMessage="1" sqref="H15">
      <formula1>'[7]数据项辅助（勿删！！！）'!#REF!</formula1>
    </dataValidation>
    <dataValidation type="list" allowBlank="1" showInputMessage="1" showErrorMessage="1" sqref="H16">
      <formula1>'[8]数据项辅助（勿删！！！）'!#REF!</formula1>
    </dataValidation>
    <dataValidation type="list" allowBlank="1" showInputMessage="1" showErrorMessage="1" sqref="BE270 BE273 BE271:BE272">
      <formula1>'[46]数据项辅助（勿删！！！）'!#REF!</formula1>
    </dataValidation>
    <dataValidation type="list" allowBlank="1" showInputMessage="1" showErrorMessage="1" sqref="H17">
      <formula1>'[9]数据项辅助（勿删！！！）'!#REF!</formula1>
    </dataValidation>
    <dataValidation type="list" allowBlank="1" showInputMessage="1" showErrorMessage="1" sqref="H212 BE212 H213 H214 H215 BE215 H216 H217 H218 H219 H220 H221 BE221 H222 BE222 H223 BE223 BE213:BE214 BE216:BE218 BE219:BE220">
      <formula1>'[44]数据项辅助（勿删！！！）'!#REF!</formula1>
    </dataValidation>
    <dataValidation type="list" allowBlank="1" showInputMessage="1" showErrorMessage="1" sqref="H19">
      <formula1>'[10]数据项辅助（勿删！！！）'!#REF!</formula1>
    </dataValidation>
    <dataValidation type="list" allowBlank="1" showInputMessage="1" showErrorMessage="1" sqref="H26">
      <formula1>'[15]数据项辅助（勿删！！！）'!#REF!</formula1>
    </dataValidation>
    <dataValidation type="list" allowBlank="1" showInputMessage="1" showErrorMessage="1" sqref="H22">
      <formula1>'[11]数据项辅助（勿删！！！）'!#REF!</formula1>
    </dataValidation>
    <dataValidation type="list" allowBlank="1" showInputMessage="1" showErrorMessage="1" sqref="H23">
      <formula1>'[12]数据项辅助（勿删！！！）'!#REF!</formula1>
    </dataValidation>
    <dataValidation type="list" allowBlank="1" showInputMessage="1" showErrorMessage="1" sqref="H274 BE274 H277 BE277 H275:H276 BE275:BE276 BE278:BE279">
      <formula1>'[48]数据项辅助（勿删！！！）'!#REF!</formula1>
    </dataValidation>
    <dataValidation type="list" allowBlank="1" showInputMessage="1" showErrorMessage="1" sqref="H147 BE147">
      <formula1>'[38]数据项辅助（勿删！！！）'!#REF!</formula1>
    </dataValidation>
    <dataValidation type="list" allowBlank="1" showInputMessage="1" showErrorMessage="1" sqref="H24">
      <formula1>'[13]数据项辅助（勿删！！！）'!#REF!</formula1>
    </dataValidation>
    <dataValidation type="list" allowBlank="1" showInputMessage="1" showErrorMessage="1" sqref="H25">
      <formula1>'[14]数据项辅助（勿删！！！）'!#REF!</formula1>
    </dataValidation>
    <dataValidation type="list" allowBlank="1" showInputMessage="1" showErrorMessage="1" sqref="H183">
      <formula1>'[42]数据项辅助（勿删！！！）'!#REF!</formula1>
    </dataValidation>
    <dataValidation type="list" allowBlank="1" showInputMessage="1" showErrorMessage="1" sqref="H32">
      <formula1>'[21]数据项辅助（勿删！！！）'!#REF!</formula1>
    </dataValidation>
    <dataValidation type="list" allowBlank="1" showInputMessage="1" showErrorMessage="1" sqref="H27">
      <formula1>'[16]数据项辅助（勿删！！！）'!#REF!</formula1>
    </dataValidation>
    <dataValidation type="list" allowBlank="1" showInputMessage="1" showErrorMessage="1" sqref="H28">
      <formula1>'[17]数据项辅助（勿删！！！）'!#REF!</formula1>
    </dataValidation>
    <dataValidation type="list" allowBlank="1" showInputMessage="1" showErrorMessage="1" sqref="H29">
      <formula1>'[18]数据项辅助（勿删！！！）'!#REF!</formula1>
    </dataValidation>
    <dataValidation type="list" allowBlank="1" showInputMessage="1" showErrorMessage="1" sqref="H33">
      <formula1>'[22]数据项辅助（勿删！！！）'!#REF!</formula1>
    </dataValidation>
    <dataValidation type="list" allowBlank="1" showInputMessage="1" showErrorMessage="1" sqref="H140 BE140">
      <formula1>'[37]数据项辅助（勿删！！！）'!#REF!</formula1>
    </dataValidation>
    <dataValidation type="list" allowBlank="1" showInputMessage="1" showErrorMessage="1" sqref="H34">
      <formula1>'[23]数据项辅助（勿删！！！）'!#REF!</formula1>
    </dataValidation>
    <dataValidation type="list" allowBlank="1" showInputMessage="1" showErrorMessage="1" sqref="H35">
      <formula1>'[24]数据项辅助（勿删！！！）'!#REF!</formula1>
    </dataValidation>
    <dataValidation type="list" allowBlank="1" showInputMessage="1" showErrorMessage="1" sqref="H48:H59 H60:H73 BE49:BE59 BE60:BE73">
      <formula1>'[55]数据项辅助（勿删！！！）'!#REF!</formula1>
    </dataValidation>
    <dataValidation type="list" allowBlank="1" showInputMessage="1" showErrorMessage="1" sqref="BE148">
      <formula1>'[39]数据项辅助（勿删！！！）'!#REF!</formula1>
    </dataValidation>
    <dataValidation allowBlank="1" showInputMessage="1" showErrorMessage="1" sqref="BM290 BM287:BM289"/>
    <dataValidation type="list" allowBlank="1" showInputMessage="1" showErrorMessage="1" sqref="H292 H298 H299 H300">
      <formula1>'[52]数据项辅助（勿删！！！）'!#REF!</formula1>
    </dataValidation>
    <dataValidation type="list" allowBlank="1" showInputMessage="1" showErrorMessage="1" sqref="H36">
      <formula1>'[25]数据项辅助（勿删！！！）'!#REF!</formula1>
    </dataValidation>
    <dataValidation type="list" allowBlank="1" showInputMessage="1" showErrorMessage="1" sqref="H46">
      <formula1>'[32]数据项辅助（勿删！！！）'!#REF!</formula1>
    </dataValidation>
    <dataValidation type="list" allowBlank="1" showInputMessage="1" showErrorMessage="1" sqref="H38">
      <formula1>'[26]数据项辅助（勿删！！！）'!#REF!</formula1>
    </dataValidation>
    <dataValidation type="list" allowBlank="1" showInputMessage="1" showErrorMessage="1" sqref="H39">
      <formula1>'[27]数据项辅助（勿删！！！）'!#REF!</formula1>
    </dataValidation>
    <dataValidation type="list" allowBlank="1" showInputMessage="1" showErrorMessage="1" sqref="H43">
      <formula1>'[28]数据项辅助（勿删！！！）'!#REF!</formula1>
    </dataValidation>
    <dataValidation type="list" allowBlank="1" showInputMessage="1" showErrorMessage="1" sqref="H44">
      <formula1>'[29]数据项辅助（勿删！！！）'!#REF!</formula1>
    </dataValidation>
    <dataValidation type="list" allowBlank="1" showInputMessage="1" showErrorMessage="1" sqref="H45">
      <formula1>'[30]数据项辅助（勿删！！！）'!#REF!</formula1>
    </dataValidation>
    <dataValidation type="list" allowBlank="1" showInputMessage="1" showErrorMessage="1" sqref="H47">
      <formula1>'[33]数据项辅助（勿删！！！）'!#REF!</formula1>
    </dataValidation>
    <dataValidation type="list" allowBlank="1" showInputMessage="1" showErrorMessage="1" sqref="H133 BE133 H88:H132 BE88:BE132">
      <formula1>'[35]数据项辅助（勿删！！！）'!#REF!</formula1>
    </dataValidation>
    <dataValidation type="list" allowBlank="1" showInputMessage="1" showErrorMessage="1" sqref="H134 BE134 H135 BE135 H136:H138 BE136:BE138">
      <formula1>'[36]数据项辅助（勿删！！！）'!#REF!</formula1>
    </dataValidation>
    <dataValidation type="list" allowBlank="1" showInputMessage="1" showErrorMessage="1" sqref="H184 BE184 H185 H186 H187 H188 H189 BE189 H190 BE190 BE185:BE188">
      <formula1>'[43]数据项辅助（勿删！！！）'!#REF!</formula1>
    </dataValidation>
    <dataValidation type="list" allowBlank="1" showInputMessage="1" showErrorMessage="1" sqref="H160 BE160">
      <formula1>'[40]数据项辅助（勿删！！！）'!#REF!</formula1>
    </dataValidation>
    <dataValidation type="list" allowBlank="1" showInputMessage="1" showErrorMessage="1" sqref="H161 BE161 H162 BE162 H163 BE163 H164 BE164 H165 BE165 H166 BE166 H167 BE167 H168 BE168 H169 BE169 H170 BE170 H171 BE171 H172 BE172 H173 BE173 H174 BE174 H175 BE175 H176 BE176 H177 BE177 H178 BE178 H179 BE179 H180 BE180 H181 BE181 H182 BE182">
      <formula1>'[41]数据项辅助（勿删！！！）'!#REF!</formula1>
    </dataValidation>
    <dataValidation type="list" allowBlank="1" showInputMessage="1" showErrorMessage="1" sqref="H153:H158 BE153:BE159">
      <formula1>'[57]数据项辅助（勿删！！！）'!#REF!</formula1>
    </dataValidation>
    <dataValidation type="list" allowBlank="1" showInputMessage="1" showErrorMessage="1" sqref="H243 H1:H3 H302:H1048576">
      <formula1>'数据项辅助（勿删！！！）'!$A:$A</formula1>
    </dataValidation>
    <dataValidation type="list" allowBlank="1" showInputMessage="1" showErrorMessage="1" sqref="BE243 BE1:BE6 BE302:BE1048576">
      <formula1>'数据项辅助（勿删！！！）'!$B:$B</formula1>
    </dataValidation>
    <dataValidation type="list" allowBlank="1" showInputMessage="1" showErrorMessage="1" sqref="H244 BE244 H245:H259 H260:H262 H263:H267 H268:H269 BE245:BE259 BE260:BE262 BE263:BE267 BE268:BE269">
      <formula1>'[45]数据项辅助（勿删！！！）'!#REF!</formula1>
    </dataValidation>
    <dataValidation type="list" allowBlank="1" showInputMessage="1" showErrorMessage="1" sqref="H273 H293 H271:H272">
      <formula1>'[47]数据项辅助（勿删！！！）'!#REF!</formula1>
    </dataValidation>
    <dataValidation type="list" allowBlank="1" showInputMessage="1" showErrorMessage="1" sqref="H149:H152 BE149:BE152">
      <formula1>'[56]数据项辅助（勿删！！！）'!#REF!</formula1>
    </dataValidation>
    <dataValidation type="list" allowBlank="1" showInputMessage="1" showErrorMessage="1" sqref="H40:H42">
      <formula1>'[54]数据项辅助（勿删！！！）'!#REF!</formula1>
    </dataValidation>
    <dataValidation type="list" allowBlank="1" showInputMessage="1" showErrorMessage="1" sqref="H280 BE280 H281 H282 H283:H284 BE281:BE282 BE283:BE284">
      <formula1>'[49]数据项辅助（勿删！！！）'!#REF!</formula1>
    </dataValidation>
    <dataValidation type="list" allowBlank="1" showInputMessage="1" showErrorMessage="1" sqref="H287 BE287 H288 BE288 H289 BE289 H290 BE290 BF287:BF288">
      <formula1>'[51]数据项辅助（勿删！！！）'!#REF!</formula1>
    </dataValidation>
    <dataValidation type="list" allowBlank="1" showInputMessage="1" showErrorMessage="1" sqref="H285 BE285 H286 BE286">
      <formula1>'[50]数据项辅助（勿删！！！）'!#REF!</formula1>
    </dataValidation>
    <dataValidation type="list" allowBlank="1" showInputMessage="1" showErrorMessage="1" sqref="H191:H210 BE192:BE210">
      <formula1>'[58]数据项辅助（勿删！！！）'!#REF!</formula1>
    </dataValidation>
    <dataValidation type="list" allowBlank="1" showInputMessage="1" showErrorMessage="1" sqref="H294 H295 H296 H297">
      <formula1>'[53]数据项辅助（勿删！！！）'!#REF!</formula1>
    </dataValidation>
    <dataValidation type="list" allowBlank="1" showInputMessage="1" showErrorMessage="1" sqref="H225:H242 BE225:BE242">
      <formula1>'[59]数据项辅助（勿删！！！）'!#REF!</formula1>
    </dataValidation>
    <dataValidation type="list" allowBlank="1" showInputMessage="1" showErrorMessage="1" sqref="BE294:BE297">
      <formula1>'[60]数据项辅助（勿删！！！）'!#REF!</formula1>
    </dataValidation>
  </dataValidations>
  <printOptions horizontalCentered="1"/>
  <pageMargins left="0" right="0" top="0.751388888888889" bottom="0.751388888888889" header="0.297916666666667" footer="0.297916666666667"/>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U269"/>
  <sheetViews>
    <sheetView workbookViewId="0">
      <selection activeCell="E107" sqref="E107"/>
    </sheetView>
  </sheetViews>
  <sheetFormatPr defaultColWidth="9" defaultRowHeight="14.4"/>
  <cols>
    <col min="1" max="1" width="5.62962962962963" style="61" customWidth="1"/>
    <col min="2" max="2" width="8.5" style="1" customWidth="1"/>
    <col min="3" max="3" width="8.75" style="1" customWidth="1"/>
    <col min="4" max="4" width="8.62962962962963" style="1" customWidth="1"/>
    <col min="5" max="5" width="28.1296296296296" style="1" customWidth="1"/>
    <col min="6" max="6" width="33.3796296296296" style="1" customWidth="1"/>
    <col min="7" max="7" width="9.12962962962963" style="1" customWidth="1"/>
    <col min="8" max="8" width="10.8796296296296" style="1" customWidth="1"/>
    <col min="9" max="9" width="5.62962962962963" style="1" customWidth="1"/>
    <col min="10" max="10" width="9.37962962962963" style="1" customWidth="1"/>
    <col min="11" max="11" width="5.62962962962963" style="35" customWidth="1"/>
    <col min="12" max="12" width="10.6296296296296" style="35" customWidth="1"/>
    <col min="13" max="13" width="11.1296296296296" style="35" customWidth="1"/>
    <col min="14" max="14" width="12.3796296296296" style="1" customWidth="1"/>
    <col min="15" max="15" width="3" style="1" customWidth="1"/>
    <col min="16" max="16" width="11.75" style="1" customWidth="1"/>
    <col min="17" max="17" width="12.75" style="1" customWidth="1"/>
    <col min="18" max="18" width="15.75" style="6" customWidth="1"/>
    <col min="19" max="27" width="5.62962962962963" style="35" customWidth="1"/>
    <col min="28" max="28" width="16" style="6" customWidth="1"/>
    <col min="29" max="29" width="15.6296296296296" style="6" customWidth="1"/>
    <col min="30" max="31" width="5.62962962962963" style="1" customWidth="1"/>
    <col min="32" max="32" width="13.3796296296296" style="1" customWidth="1"/>
    <col min="33" max="36" width="5.62962962962963" style="1" customWidth="1"/>
    <col min="37" max="37" width="16.3796296296296" style="62" customWidth="1"/>
    <col min="38" max="38" width="13.75" style="62" customWidth="1"/>
    <col min="39" max="39" width="16.3796296296296" style="62" customWidth="1"/>
    <col min="40" max="40" width="14.5" style="62" customWidth="1"/>
    <col min="41" max="41" width="17.8796296296296" style="62" customWidth="1"/>
    <col min="42" max="43" width="13.75" style="62" customWidth="1"/>
    <col min="44" max="44" width="12.5" style="62" customWidth="1"/>
    <col min="45" max="45" width="13.5" style="62" customWidth="1"/>
    <col min="46" max="46" width="13.8796296296296" style="62" customWidth="1"/>
    <col min="47" max="47" width="10" style="62" customWidth="1"/>
    <col min="48" max="48" width="10.3796296296296" style="62" customWidth="1"/>
    <col min="49" max="49" width="16.3796296296296" style="62" customWidth="1"/>
    <col min="50" max="50" width="14.75" style="62" customWidth="1"/>
    <col min="51" max="51" width="14.1296296296296" style="62" customWidth="1"/>
    <col min="52" max="52" width="17.75" style="62" customWidth="1"/>
    <col min="53" max="54" width="12.8796296296296" style="62" customWidth="1"/>
    <col min="55" max="56" width="15" style="6" customWidth="1"/>
    <col min="57" max="57" width="9" style="62" customWidth="1"/>
    <col min="58" max="58" width="18" style="62" customWidth="1"/>
    <col min="59" max="59" width="16.3796296296296" style="62" customWidth="1"/>
    <col min="60" max="60" width="10.8796296296296" style="62" customWidth="1"/>
    <col min="61" max="61" width="13.3796296296296" style="62" customWidth="1"/>
    <col min="62" max="62" width="15.75" style="62" customWidth="1"/>
    <col min="63" max="63" width="14.8796296296296" style="62" customWidth="1"/>
    <col min="64" max="64" width="16.3796296296296" style="62" customWidth="1"/>
    <col min="65" max="65" width="8.87962962962963" style="62" customWidth="1"/>
    <col min="66" max="66" width="10" style="62" customWidth="1"/>
    <col min="67" max="67" width="13.3796296296296" style="62" customWidth="1"/>
    <col min="68" max="68" width="13" style="62" customWidth="1"/>
    <col min="69" max="69" width="10" style="62" customWidth="1"/>
    <col min="70" max="70" width="11.25" style="62" customWidth="1"/>
    <col min="71" max="71" width="12.5" style="62" customWidth="1"/>
    <col min="72" max="73" width="5.62962962962963" style="1" customWidth="1"/>
    <col min="74" max="16384" width="9" style="1"/>
  </cols>
  <sheetData>
    <row r="1" ht="23.4" spans="1:73">
      <c r="A1" s="63" t="s">
        <v>2158</v>
      </c>
      <c r="B1" s="64"/>
      <c r="C1" s="64"/>
      <c r="D1" s="64"/>
      <c r="E1" s="64"/>
      <c r="F1" s="64"/>
      <c r="G1" s="64"/>
      <c r="H1" s="64"/>
      <c r="I1" s="64"/>
      <c r="J1" s="64"/>
      <c r="K1" s="64"/>
      <c r="L1" s="64"/>
      <c r="M1" s="64"/>
      <c r="N1" s="64"/>
      <c r="O1" s="64"/>
      <c r="P1" s="64"/>
      <c r="Q1" s="64"/>
      <c r="R1" s="129"/>
      <c r="S1" s="64"/>
      <c r="T1" s="64"/>
      <c r="U1" s="64"/>
      <c r="V1" s="64"/>
      <c r="W1" s="64"/>
      <c r="X1" s="64"/>
      <c r="Y1" s="64"/>
      <c r="Z1" s="64"/>
      <c r="AA1" s="64"/>
      <c r="AB1" s="129"/>
      <c r="AC1" s="129"/>
      <c r="AD1" s="64"/>
      <c r="AE1" s="64"/>
      <c r="AF1" s="64"/>
      <c r="AG1" s="64"/>
      <c r="AH1" s="64"/>
      <c r="AI1" s="64"/>
      <c r="AJ1" s="64"/>
      <c r="AK1" s="157"/>
      <c r="AL1" s="157"/>
      <c r="AM1" s="157"/>
      <c r="AN1" s="157"/>
      <c r="AO1" s="157"/>
      <c r="AP1" s="157"/>
      <c r="AQ1" s="157"/>
      <c r="AR1" s="157"/>
      <c r="AS1" s="157"/>
      <c r="AT1" s="157"/>
      <c r="AU1" s="157"/>
      <c r="AV1" s="157"/>
      <c r="AW1" s="157"/>
      <c r="AX1" s="157"/>
      <c r="AY1" s="157"/>
      <c r="AZ1" s="157"/>
      <c r="BA1" s="157"/>
      <c r="BB1" s="157"/>
      <c r="BC1" s="129"/>
      <c r="BD1" s="129"/>
      <c r="BE1" s="157"/>
      <c r="BF1" s="157"/>
      <c r="BG1" s="157"/>
      <c r="BH1" s="157"/>
      <c r="BI1" s="157"/>
      <c r="BJ1" s="157"/>
      <c r="BK1" s="157"/>
      <c r="BL1" s="157"/>
      <c r="BM1" s="157"/>
      <c r="BN1" s="157"/>
      <c r="BO1" s="157"/>
      <c r="BP1" s="157"/>
      <c r="BQ1" s="157"/>
      <c r="BR1" s="157"/>
      <c r="BS1" s="157"/>
      <c r="BT1" s="64"/>
      <c r="BU1" s="64"/>
    </row>
    <row r="2" ht="15.6" spans="1:73">
      <c r="A2" s="65" t="s">
        <v>119</v>
      </c>
      <c r="B2" s="66"/>
      <c r="C2" s="67"/>
      <c r="D2" s="68"/>
      <c r="E2" s="69"/>
      <c r="F2" s="66"/>
      <c r="G2" s="66"/>
      <c r="H2" s="66"/>
      <c r="I2" s="67"/>
      <c r="J2" s="67"/>
      <c r="K2" s="108"/>
      <c r="L2" s="108"/>
      <c r="M2" s="108"/>
      <c r="N2" s="67"/>
      <c r="O2" s="67"/>
      <c r="P2" s="67"/>
      <c r="Q2" s="67"/>
      <c r="R2" s="12"/>
      <c r="S2" s="108"/>
      <c r="T2" s="108"/>
      <c r="U2" s="108"/>
      <c r="V2" s="68"/>
      <c r="W2" s="108"/>
      <c r="X2" s="108"/>
      <c r="Y2" s="108"/>
      <c r="Z2" s="108"/>
      <c r="AA2" s="108"/>
      <c r="AB2" s="12"/>
      <c r="AC2" s="12"/>
      <c r="AD2" s="66"/>
      <c r="AE2" s="66"/>
      <c r="AF2" s="66"/>
      <c r="AG2" s="66"/>
      <c r="AH2" s="66"/>
      <c r="AI2" s="66"/>
      <c r="AJ2" s="67"/>
      <c r="AK2" s="158"/>
      <c r="AL2" s="158"/>
      <c r="AM2" s="158"/>
      <c r="AN2" s="158"/>
      <c r="AO2" s="158"/>
      <c r="AP2" s="165"/>
      <c r="AQ2" s="158"/>
      <c r="AR2" s="158"/>
      <c r="AS2" s="166"/>
      <c r="AT2" s="158"/>
      <c r="AU2" s="158"/>
      <c r="AV2" s="158"/>
      <c r="AW2" s="158"/>
      <c r="AX2" s="158"/>
      <c r="AY2" s="158"/>
      <c r="AZ2" s="165"/>
      <c r="BA2" s="165"/>
      <c r="BB2" s="165"/>
      <c r="BC2" s="13"/>
      <c r="BD2" s="13"/>
      <c r="BE2" s="186"/>
      <c r="BF2" s="158"/>
      <c r="BG2" s="158"/>
      <c r="BH2" s="158"/>
      <c r="BI2" s="158"/>
      <c r="BJ2" s="158"/>
      <c r="BK2" s="158"/>
      <c r="BL2" s="158"/>
      <c r="BM2" s="158"/>
      <c r="BN2" s="196"/>
      <c r="BO2" s="158"/>
      <c r="BP2" s="158"/>
      <c r="BQ2" s="158"/>
      <c r="BR2" s="158"/>
      <c r="BS2" s="165"/>
      <c r="BT2" s="197" t="s">
        <v>120</v>
      </c>
      <c r="BU2" s="206"/>
    </row>
    <row r="3" spans="1:73">
      <c r="A3" s="70" t="s">
        <v>121</v>
      </c>
      <c r="B3" s="71" t="s">
        <v>122</v>
      </c>
      <c r="C3" s="71"/>
      <c r="D3" s="71"/>
      <c r="E3" s="71" t="s">
        <v>123</v>
      </c>
      <c r="F3" s="71"/>
      <c r="G3" s="71"/>
      <c r="H3" s="71"/>
      <c r="I3" s="71"/>
      <c r="J3" s="71"/>
      <c r="K3" s="71"/>
      <c r="L3" s="71"/>
      <c r="M3" s="71"/>
      <c r="N3" s="71"/>
      <c r="O3" s="71"/>
      <c r="P3" s="71"/>
      <c r="Q3" s="71"/>
      <c r="R3" s="130"/>
      <c r="S3" s="71" t="s">
        <v>124</v>
      </c>
      <c r="T3" s="71"/>
      <c r="U3" s="71"/>
      <c r="V3" s="71"/>
      <c r="W3" s="71"/>
      <c r="X3" s="71"/>
      <c r="Y3" s="71"/>
      <c r="Z3" s="71"/>
      <c r="AA3" s="71"/>
      <c r="AB3" s="130"/>
      <c r="AC3" s="130"/>
      <c r="AD3" s="71"/>
      <c r="AE3" s="71"/>
      <c r="AF3" s="71" t="s">
        <v>125</v>
      </c>
      <c r="AG3" s="71"/>
      <c r="AH3" s="71"/>
      <c r="AI3" s="71"/>
      <c r="AJ3" s="71"/>
      <c r="AK3" s="159" t="s">
        <v>126</v>
      </c>
      <c r="AL3" s="160"/>
      <c r="AM3" s="160"/>
      <c r="AN3" s="160"/>
      <c r="AO3" s="160"/>
      <c r="AP3" s="160"/>
      <c r="AQ3" s="160"/>
      <c r="AR3" s="160"/>
      <c r="AS3" s="160"/>
      <c r="AT3" s="160"/>
      <c r="AU3" s="160"/>
      <c r="AV3" s="160"/>
      <c r="AW3" s="160"/>
      <c r="AX3" s="160"/>
      <c r="AY3" s="160"/>
      <c r="AZ3" s="160"/>
      <c r="BA3" s="160"/>
      <c r="BB3" s="160"/>
      <c r="BC3" s="167"/>
      <c r="BD3" s="167"/>
      <c r="BE3" s="153"/>
      <c r="BF3" s="131" t="s">
        <v>127</v>
      </c>
      <c r="BG3" s="131"/>
      <c r="BH3" s="131"/>
      <c r="BI3" s="131"/>
      <c r="BJ3" s="131"/>
      <c r="BK3" s="131"/>
      <c r="BL3" s="131"/>
      <c r="BM3" s="131"/>
      <c r="BN3" s="131"/>
      <c r="BO3" s="131" t="s">
        <v>128</v>
      </c>
      <c r="BP3" s="131"/>
      <c r="BQ3" s="131"/>
      <c r="BR3" s="131"/>
      <c r="BS3" s="131"/>
      <c r="BT3" s="70"/>
      <c r="BU3" s="70" t="s">
        <v>129</v>
      </c>
    </row>
    <row r="4" spans="1:73">
      <c r="A4" s="70"/>
      <c r="B4" s="71" t="s">
        <v>130</v>
      </c>
      <c r="C4" s="71" t="s">
        <v>131</v>
      </c>
      <c r="D4" s="71" t="s">
        <v>132</v>
      </c>
      <c r="E4" s="71" t="s">
        <v>133</v>
      </c>
      <c r="F4" s="71" t="s">
        <v>134</v>
      </c>
      <c r="G4" s="71" t="s">
        <v>135</v>
      </c>
      <c r="H4" s="71" t="s">
        <v>136</v>
      </c>
      <c r="I4" s="71" t="s">
        <v>137</v>
      </c>
      <c r="J4" s="71" t="s">
        <v>138</v>
      </c>
      <c r="K4" s="71" t="s">
        <v>139</v>
      </c>
      <c r="L4" s="71" t="s">
        <v>140</v>
      </c>
      <c r="M4" s="71" t="s">
        <v>141</v>
      </c>
      <c r="N4" s="71" t="s">
        <v>142</v>
      </c>
      <c r="O4" s="71" t="s">
        <v>143</v>
      </c>
      <c r="P4" s="71" t="s">
        <v>144</v>
      </c>
      <c r="Q4" s="71" t="s">
        <v>145</v>
      </c>
      <c r="R4" s="131" t="s">
        <v>146</v>
      </c>
      <c r="S4" s="71" t="s">
        <v>147</v>
      </c>
      <c r="T4" s="71"/>
      <c r="U4" s="71"/>
      <c r="V4" s="71"/>
      <c r="W4" s="71"/>
      <c r="X4" s="71"/>
      <c r="Y4" s="71"/>
      <c r="Z4" s="71"/>
      <c r="AA4" s="71"/>
      <c r="AB4" s="149" t="s">
        <v>148</v>
      </c>
      <c r="AC4" s="150"/>
      <c r="AD4" s="71" t="s">
        <v>149</v>
      </c>
      <c r="AE4" s="71" t="s">
        <v>150</v>
      </c>
      <c r="AF4" s="71" t="s">
        <v>151</v>
      </c>
      <c r="AG4" s="71" t="s">
        <v>152</v>
      </c>
      <c r="AH4" s="71" t="s">
        <v>153</v>
      </c>
      <c r="AI4" s="71" t="s">
        <v>154</v>
      </c>
      <c r="AJ4" s="71" t="s">
        <v>155</v>
      </c>
      <c r="AK4" s="131" t="s">
        <v>156</v>
      </c>
      <c r="AL4" s="131"/>
      <c r="AM4" s="131"/>
      <c r="AN4" s="131"/>
      <c r="AO4" s="131"/>
      <c r="AP4" s="131"/>
      <c r="AQ4" s="131" t="s">
        <v>157</v>
      </c>
      <c r="AR4" s="131"/>
      <c r="AS4" s="131"/>
      <c r="AT4" s="131"/>
      <c r="AU4" s="131"/>
      <c r="AV4" s="131"/>
      <c r="AW4" s="131" t="s">
        <v>158</v>
      </c>
      <c r="AX4" s="131"/>
      <c r="AY4" s="131"/>
      <c r="AZ4" s="131"/>
      <c r="BA4" s="131"/>
      <c r="BB4" s="131"/>
      <c r="BC4" s="168" t="s">
        <v>159</v>
      </c>
      <c r="BD4" s="169"/>
      <c r="BE4" s="178"/>
      <c r="BF4" s="131" t="s">
        <v>160</v>
      </c>
      <c r="BG4" s="131"/>
      <c r="BH4" s="131"/>
      <c r="BI4" s="131"/>
      <c r="BJ4" s="131" t="s">
        <v>161</v>
      </c>
      <c r="BK4" s="131"/>
      <c r="BL4" s="131"/>
      <c r="BM4" s="131" t="s">
        <v>162</v>
      </c>
      <c r="BN4" s="131" t="s">
        <v>163</v>
      </c>
      <c r="BO4" s="131" t="s">
        <v>164</v>
      </c>
      <c r="BP4" s="131" t="s">
        <v>165</v>
      </c>
      <c r="BQ4" s="131" t="s">
        <v>166</v>
      </c>
      <c r="BR4" s="131" t="s">
        <v>167</v>
      </c>
      <c r="BS4" s="131" t="s">
        <v>168</v>
      </c>
      <c r="BT4" s="70" t="s">
        <v>129</v>
      </c>
      <c r="BU4" s="70"/>
    </row>
    <row r="5" spans="1:73">
      <c r="A5" s="70"/>
      <c r="B5" s="71"/>
      <c r="C5" s="71"/>
      <c r="D5" s="71"/>
      <c r="E5" s="71"/>
      <c r="F5" s="71"/>
      <c r="G5" s="71"/>
      <c r="H5" s="71"/>
      <c r="I5" s="71"/>
      <c r="J5" s="71"/>
      <c r="K5" s="71"/>
      <c r="L5" s="71"/>
      <c r="M5" s="71"/>
      <c r="N5" s="71"/>
      <c r="O5" s="71"/>
      <c r="P5" s="71"/>
      <c r="Q5" s="71"/>
      <c r="R5" s="131"/>
      <c r="S5" s="71" t="s">
        <v>169</v>
      </c>
      <c r="T5" s="71" t="s">
        <v>170</v>
      </c>
      <c r="U5" s="71" t="s">
        <v>171</v>
      </c>
      <c r="V5" s="71" t="s">
        <v>172</v>
      </c>
      <c r="W5" s="71" t="s">
        <v>173</v>
      </c>
      <c r="X5" s="71" t="s">
        <v>174</v>
      </c>
      <c r="Y5" s="71" t="s">
        <v>175</v>
      </c>
      <c r="Z5" s="71" t="s">
        <v>176</v>
      </c>
      <c r="AA5" s="151" t="s">
        <v>177</v>
      </c>
      <c r="AB5" s="152"/>
      <c r="AC5" s="153" t="s">
        <v>178</v>
      </c>
      <c r="AD5" s="71"/>
      <c r="AE5" s="71"/>
      <c r="AF5" s="71"/>
      <c r="AG5" s="71"/>
      <c r="AH5" s="71"/>
      <c r="AI5" s="71"/>
      <c r="AJ5" s="71"/>
      <c r="AK5" s="131" t="s">
        <v>179</v>
      </c>
      <c r="AL5" s="131" t="s">
        <v>180</v>
      </c>
      <c r="AM5" s="131" t="s">
        <v>181</v>
      </c>
      <c r="AN5" s="131" t="s">
        <v>182</v>
      </c>
      <c r="AO5" s="131" t="s">
        <v>183</v>
      </c>
      <c r="AP5" s="131" t="s">
        <v>184</v>
      </c>
      <c r="AQ5" s="131" t="s">
        <v>185</v>
      </c>
      <c r="AR5" s="131" t="s">
        <v>180</v>
      </c>
      <c r="AS5" s="131" t="s">
        <v>181</v>
      </c>
      <c r="AT5" s="131" t="s">
        <v>182</v>
      </c>
      <c r="AU5" s="131" t="s">
        <v>183</v>
      </c>
      <c r="AV5" s="131" t="s">
        <v>184</v>
      </c>
      <c r="AW5" s="170" t="s">
        <v>186</v>
      </c>
      <c r="AX5" s="170"/>
      <c r="AY5" s="149" t="s">
        <v>187</v>
      </c>
      <c r="AZ5" s="149"/>
      <c r="BA5" s="170" t="s">
        <v>188</v>
      </c>
      <c r="BB5" s="171"/>
      <c r="BC5" s="18" t="s">
        <v>189</v>
      </c>
      <c r="BD5" s="172" t="s">
        <v>190</v>
      </c>
      <c r="BE5" s="187" t="s">
        <v>191</v>
      </c>
      <c r="BF5" s="131" t="s">
        <v>192</v>
      </c>
      <c r="BG5" s="131" t="s">
        <v>193</v>
      </c>
      <c r="BH5" s="131" t="s">
        <v>194</v>
      </c>
      <c r="BI5" s="131" t="s">
        <v>195</v>
      </c>
      <c r="BJ5" s="131" t="s">
        <v>196</v>
      </c>
      <c r="BK5" s="131" t="s">
        <v>197</v>
      </c>
      <c r="BL5" s="131" t="s">
        <v>198</v>
      </c>
      <c r="BM5" s="131"/>
      <c r="BN5" s="131"/>
      <c r="BO5" s="131"/>
      <c r="BP5" s="131"/>
      <c r="BQ5" s="131"/>
      <c r="BR5" s="131"/>
      <c r="BS5" s="131"/>
      <c r="BT5" s="70"/>
      <c r="BU5" s="70"/>
    </row>
    <row r="6" ht="43.2" spans="1:73">
      <c r="A6" s="72"/>
      <c r="B6" s="73"/>
      <c r="C6" s="73"/>
      <c r="D6" s="73"/>
      <c r="E6" s="73"/>
      <c r="F6" s="73"/>
      <c r="G6" s="73"/>
      <c r="H6" s="73"/>
      <c r="I6" s="73"/>
      <c r="J6" s="73"/>
      <c r="K6" s="73"/>
      <c r="L6" s="73"/>
      <c r="M6" s="73"/>
      <c r="N6" s="73"/>
      <c r="O6" s="73"/>
      <c r="P6" s="73"/>
      <c r="Q6" s="73"/>
      <c r="R6" s="131"/>
      <c r="S6" s="71"/>
      <c r="T6" s="71"/>
      <c r="U6" s="71"/>
      <c r="V6" s="71"/>
      <c r="W6" s="71"/>
      <c r="X6" s="71"/>
      <c r="Y6" s="71"/>
      <c r="Z6" s="71"/>
      <c r="AA6" s="151"/>
      <c r="AB6" s="152"/>
      <c r="AC6" s="153"/>
      <c r="AD6" s="71"/>
      <c r="AE6" s="71"/>
      <c r="AF6" s="71"/>
      <c r="AG6" s="71"/>
      <c r="AH6" s="71"/>
      <c r="AI6" s="71"/>
      <c r="AJ6" s="71"/>
      <c r="AK6" s="131"/>
      <c r="AL6" s="131"/>
      <c r="AM6" s="131"/>
      <c r="AN6" s="131"/>
      <c r="AO6" s="131"/>
      <c r="AP6" s="131"/>
      <c r="AQ6" s="131"/>
      <c r="AR6" s="131"/>
      <c r="AS6" s="131"/>
      <c r="AT6" s="131"/>
      <c r="AU6" s="131"/>
      <c r="AV6" s="131"/>
      <c r="AW6" s="173"/>
      <c r="AX6" s="174" t="s">
        <v>199</v>
      </c>
      <c r="AY6" s="175"/>
      <c r="AZ6" s="174" t="s">
        <v>199</v>
      </c>
      <c r="BA6" s="173"/>
      <c r="BB6" s="176" t="s">
        <v>199</v>
      </c>
      <c r="BC6" s="177"/>
      <c r="BD6" s="178"/>
      <c r="BE6" s="188"/>
      <c r="BF6" s="131"/>
      <c r="BG6" s="131"/>
      <c r="BH6" s="131"/>
      <c r="BI6" s="131"/>
      <c r="BJ6" s="131"/>
      <c r="BK6" s="131"/>
      <c r="BL6" s="131"/>
      <c r="BM6" s="131"/>
      <c r="BN6" s="131"/>
      <c r="BO6" s="131"/>
      <c r="BP6" s="131"/>
      <c r="BQ6" s="131"/>
      <c r="BR6" s="131"/>
      <c r="BS6" s="131"/>
      <c r="BT6" s="70"/>
      <c r="BU6" s="72"/>
    </row>
    <row r="7" s="33" customFormat="1" ht="30" customHeight="1" spans="1:73">
      <c r="A7" s="74" t="s">
        <v>201</v>
      </c>
      <c r="B7" s="75"/>
      <c r="C7" s="75"/>
      <c r="D7" s="75"/>
      <c r="E7" s="75"/>
      <c r="F7" s="76"/>
      <c r="G7" s="77"/>
      <c r="H7" s="77"/>
      <c r="I7" s="77"/>
      <c r="J7" s="77"/>
      <c r="K7" s="77"/>
      <c r="L7" s="77"/>
      <c r="M7" s="77"/>
      <c r="N7" s="77"/>
      <c r="O7" s="77"/>
      <c r="P7" s="77"/>
      <c r="Q7" s="77"/>
      <c r="R7" s="132">
        <f t="shared" ref="R7:BC7" si="0">R8+R45+R71+R84+R105+R111+R133+R155+R161+R181+R194+R213+R239+R57</f>
        <v>8321103.3</v>
      </c>
      <c r="S7" s="132"/>
      <c r="T7" s="132"/>
      <c r="U7" s="132"/>
      <c r="V7" s="132"/>
      <c r="W7" s="132"/>
      <c r="X7" s="132"/>
      <c r="Y7" s="132"/>
      <c r="Z7" s="132"/>
      <c r="AA7" s="132"/>
      <c r="AB7" s="132">
        <f t="shared" si="0"/>
        <v>694632.51</v>
      </c>
      <c r="AC7" s="132">
        <f t="shared" si="0"/>
        <v>66105.54</v>
      </c>
      <c r="AD7" s="132"/>
      <c r="AE7" s="132"/>
      <c r="AF7" s="132"/>
      <c r="AG7" s="132"/>
      <c r="AH7" s="161"/>
      <c r="AI7" s="161"/>
      <c r="AJ7" s="161"/>
      <c r="AK7" s="132">
        <f t="shared" si="0"/>
        <v>8321103.26</v>
      </c>
      <c r="AL7" s="132">
        <f t="shared" si="0"/>
        <v>2612744.22</v>
      </c>
      <c r="AM7" s="132">
        <f t="shared" si="0"/>
        <v>4484200</v>
      </c>
      <c r="AN7" s="132">
        <f t="shared" si="0"/>
        <v>702487.06</v>
      </c>
      <c r="AO7" s="132">
        <f t="shared" si="0"/>
        <v>78222</v>
      </c>
      <c r="AP7" s="132">
        <f t="shared" si="0"/>
        <v>442449.98</v>
      </c>
      <c r="AQ7" s="132">
        <f t="shared" si="0"/>
        <v>1444765.8</v>
      </c>
      <c r="AR7" s="132">
        <f t="shared" si="0"/>
        <v>221178.67</v>
      </c>
      <c r="AS7" s="132">
        <f t="shared" si="0"/>
        <v>1102600</v>
      </c>
      <c r="AT7" s="132">
        <f t="shared" si="0"/>
        <v>94854.13</v>
      </c>
      <c r="AU7" s="132">
        <f t="shared" si="0"/>
        <v>0</v>
      </c>
      <c r="AV7" s="132">
        <f t="shared" si="0"/>
        <v>26133</v>
      </c>
      <c r="AW7" s="132">
        <f t="shared" si="0"/>
        <v>3407895.76</v>
      </c>
      <c r="AX7" s="132">
        <f t="shared" si="0"/>
        <v>1901000</v>
      </c>
      <c r="AY7" s="132">
        <f t="shared" si="0"/>
        <v>1743796.41</v>
      </c>
      <c r="AZ7" s="132">
        <f t="shared" si="0"/>
        <v>733000</v>
      </c>
      <c r="BA7" s="132">
        <f t="shared" si="0"/>
        <v>987087.36</v>
      </c>
      <c r="BB7" s="132">
        <f t="shared" si="0"/>
        <v>488000</v>
      </c>
      <c r="BC7" s="179">
        <f t="shared" si="0"/>
        <v>1703000</v>
      </c>
      <c r="BD7" s="179">
        <f t="shared" ref="BD7:BS7" si="1">BD8+BD45+BD71+BD84+BD105+BD111+BD133+BD155+BD161+BD181+BD194+BD213+BD239+BD57</f>
        <v>206000</v>
      </c>
      <c r="BE7" s="179"/>
      <c r="BF7" s="161">
        <f t="shared" si="1"/>
        <v>32261926.381344</v>
      </c>
      <c r="BG7" s="161">
        <f t="shared" si="1"/>
        <v>32232384.251344</v>
      </c>
      <c r="BH7" s="161">
        <f t="shared" si="1"/>
        <v>51925.99</v>
      </c>
      <c r="BI7" s="161">
        <f t="shared" si="1"/>
        <v>177.02</v>
      </c>
      <c r="BJ7" s="161">
        <f t="shared" si="1"/>
        <v>24825671.1739591</v>
      </c>
      <c r="BK7" s="161">
        <f t="shared" si="1"/>
        <v>6453267.78</v>
      </c>
      <c r="BL7" s="161">
        <f t="shared" si="1"/>
        <v>18356071.0039591</v>
      </c>
      <c r="BM7" s="161"/>
      <c r="BN7" s="161"/>
      <c r="BO7" s="161">
        <f t="shared" si="1"/>
        <v>535698.23</v>
      </c>
      <c r="BP7" s="161">
        <f t="shared" si="1"/>
        <v>424170.1</v>
      </c>
      <c r="BQ7" s="161">
        <f t="shared" si="1"/>
        <v>9843.28</v>
      </c>
      <c r="BR7" s="161">
        <f t="shared" si="1"/>
        <v>0</v>
      </c>
      <c r="BS7" s="161">
        <f t="shared" si="1"/>
        <v>0</v>
      </c>
      <c r="BT7" s="198"/>
      <c r="BU7" s="198"/>
    </row>
    <row r="8" s="34" customFormat="1" ht="33" customHeight="1" spans="1:73">
      <c r="A8" s="78" t="s">
        <v>202</v>
      </c>
      <c r="B8" s="78"/>
      <c r="C8" s="78"/>
      <c r="D8" s="78"/>
      <c r="E8" s="78"/>
      <c r="F8" s="78"/>
      <c r="G8" s="79"/>
      <c r="H8" s="79"/>
      <c r="I8" s="79"/>
      <c r="J8" s="79"/>
      <c r="K8" s="79"/>
      <c r="L8" s="79"/>
      <c r="M8" s="79"/>
      <c r="N8" s="79"/>
      <c r="O8" s="79"/>
      <c r="P8" s="79"/>
      <c r="Q8" s="79"/>
      <c r="R8" s="133">
        <f>SUM(R9:R44)</f>
        <v>2897166.13</v>
      </c>
      <c r="S8" s="134"/>
      <c r="T8" s="134"/>
      <c r="U8" s="134"/>
      <c r="V8" s="134"/>
      <c r="W8" s="134"/>
      <c r="X8" s="134"/>
      <c r="Y8" s="134"/>
      <c r="Z8" s="134"/>
      <c r="AA8" s="134"/>
      <c r="AB8" s="133">
        <f>SUM(AB9:AB44)</f>
        <v>503310.51</v>
      </c>
      <c r="AC8" s="133">
        <f>SUM(AC9:AC44)</f>
        <v>64055.54</v>
      </c>
      <c r="AD8" s="154"/>
      <c r="AE8" s="154"/>
      <c r="AF8" s="154"/>
      <c r="AG8" s="154"/>
      <c r="AH8" s="154"/>
      <c r="AI8" s="154"/>
      <c r="AJ8" s="154"/>
      <c r="AK8" s="133">
        <f t="shared" ref="AK8:BD8" si="2">SUM(AK9:AK44)</f>
        <v>2897166.09</v>
      </c>
      <c r="AL8" s="133">
        <f t="shared" si="2"/>
        <v>219112.86</v>
      </c>
      <c r="AM8" s="133">
        <f t="shared" si="2"/>
        <v>2035000</v>
      </c>
      <c r="AN8" s="133">
        <f t="shared" si="2"/>
        <v>375776.06</v>
      </c>
      <c r="AO8" s="133">
        <f t="shared" si="2"/>
        <v>29722</v>
      </c>
      <c r="AP8" s="133">
        <f t="shared" si="2"/>
        <v>237555.17</v>
      </c>
      <c r="AQ8" s="133">
        <f t="shared" si="2"/>
        <v>674416.23</v>
      </c>
      <c r="AR8" s="133">
        <f t="shared" si="2"/>
        <v>37979.1</v>
      </c>
      <c r="AS8" s="133">
        <f t="shared" si="2"/>
        <v>554000</v>
      </c>
      <c r="AT8" s="133">
        <f t="shared" si="2"/>
        <v>64804.13</v>
      </c>
      <c r="AU8" s="133">
        <f t="shared" si="2"/>
        <v>0</v>
      </c>
      <c r="AV8" s="133">
        <f t="shared" si="2"/>
        <v>17633</v>
      </c>
      <c r="AW8" s="133">
        <f t="shared" si="2"/>
        <v>652790.48</v>
      </c>
      <c r="AX8" s="133">
        <f t="shared" si="2"/>
        <v>454000</v>
      </c>
      <c r="AY8" s="133">
        <f t="shared" si="2"/>
        <v>739488.04</v>
      </c>
      <c r="AZ8" s="133">
        <f t="shared" si="2"/>
        <v>527000</v>
      </c>
      <c r="BA8" s="133">
        <f t="shared" si="2"/>
        <v>758931.84</v>
      </c>
      <c r="BB8" s="133">
        <f t="shared" si="2"/>
        <v>471000</v>
      </c>
      <c r="BC8" s="133">
        <f t="shared" si="2"/>
        <v>352000</v>
      </c>
      <c r="BD8" s="133">
        <f t="shared" si="2"/>
        <v>13000</v>
      </c>
      <c r="BE8" s="133"/>
      <c r="BF8" s="133">
        <f t="shared" ref="BF8:BL8" si="3">SUM(BF9:BF44)</f>
        <v>22780706.461344</v>
      </c>
      <c r="BG8" s="133">
        <f t="shared" si="3"/>
        <v>22777706.461344</v>
      </c>
      <c r="BH8" s="133">
        <f t="shared" si="3"/>
        <v>3000</v>
      </c>
      <c r="BI8" s="133">
        <f t="shared" si="3"/>
        <v>0</v>
      </c>
      <c r="BJ8" s="133">
        <f t="shared" si="3"/>
        <v>17019692.3639591</v>
      </c>
      <c r="BK8" s="133">
        <f t="shared" si="3"/>
        <v>2443852.27</v>
      </c>
      <c r="BL8" s="133">
        <f t="shared" si="3"/>
        <v>14575840.0939591</v>
      </c>
      <c r="BM8" s="133"/>
      <c r="BN8" s="133"/>
      <c r="BO8" s="133">
        <f>SUM(BO9:BO44)</f>
        <v>350796.23</v>
      </c>
      <c r="BP8" s="133">
        <f>SUM(BP9:BP44)</f>
        <v>249268.1</v>
      </c>
      <c r="BQ8" s="133">
        <f>SUM(BQ9:BQ44)</f>
        <v>9843.28</v>
      </c>
      <c r="BR8" s="133">
        <f>SUM(BR9:BR44)</f>
        <v>0</v>
      </c>
      <c r="BS8" s="133">
        <f>SUM(BS9:BS44)</f>
        <v>0</v>
      </c>
      <c r="BT8" s="199"/>
      <c r="BU8" s="199"/>
    </row>
    <row r="9" ht="33" customHeight="1" spans="1:73">
      <c r="A9" s="80">
        <v>1</v>
      </c>
      <c r="B9" s="81" t="s">
        <v>203</v>
      </c>
      <c r="C9" s="82" t="s">
        <v>204</v>
      </c>
      <c r="D9" s="83">
        <v>650100</v>
      </c>
      <c r="E9" s="82" t="s">
        <v>2159</v>
      </c>
      <c r="F9" s="82" t="s">
        <v>206</v>
      </c>
      <c r="G9" s="82" t="s">
        <v>207</v>
      </c>
      <c r="H9" s="82" t="s">
        <v>208</v>
      </c>
      <c r="I9" s="82" t="s">
        <v>209</v>
      </c>
      <c r="J9" s="83">
        <v>2019</v>
      </c>
      <c r="K9" s="109">
        <v>5</v>
      </c>
      <c r="L9" s="110">
        <v>43770</v>
      </c>
      <c r="M9" s="110">
        <v>45261</v>
      </c>
      <c r="N9" s="82" t="s">
        <v>207</v>
      </c>
      <c r="O9" s="82" t="s">
        <v>210</v>
      </c>
      <c r="P9" s="82"/>
      <c r="Q9" s="82" t="s">
        <v>212</v>
      </c>
      <c r="R9" s="82">
        <v>43451.54</v>
      </c>
      <c r="S9" s="82" t="s">
        <v>213</v>
      </c>
      <c r="T9" s="82" t="s">
        <v>213</v>
      </c>
      <c r="U9" s="82" t="s">
        <v>214</v>
      </c>
      <c r="V9" s="82" t="s">
        <v>213</v>
      </c>
      <c r="W9" s="82" t="s">
        <v>213</v>
      </c>
      <c r="X9" s="82" t="s">
        <v>214</v>
      </c>
      <c r="Y9" s="82" t="s">
        <v>214</v>
      </c>
      <c r="Z9" s="82" t="s">
        <v>214</v>
      </c>
      <c r="AA9" s="82" t="s">
        <v>214</v>
      </c>
      <c r="AB9" s="82">
        <v>8690.31</v>
      </c>
      <c r="AC9" s="82">
        <v>8690.31</v>
      </c>
      <c r="AD9" s="82" t="s">
        <v>213</v>
      </c>
      <c r="AE9" s="82" t="s">
        <v>213</v>
      </c>
      <c r="AF9" s="82" t="s">
        <v>212</v>
      </c>
      <c r="AG9" s="82" t="s">
        <v>215</v>
      </c>
      <c r="AH9" s="82" t="s">
        <v>214</v>
      </c>
      <c r="AI9" s="82"/>
      <c r="AJ9" s="82" t="s">
        <v>216</v>
      </c>
      <c r="AK9" s="82">
        <f t="shared" ref="AK9:AK22" si="4">AL9+AM9+AN9+AO9+AP9</f>
        <v>43451.5</v>
      </c>
      <c r="AL9" s="82">
        <v>0</v>
      </c>
      <c r="AM9" s="82">
        <v>8000</v>
      </c>
      <c r="AN9" s="82">
        <v>35451.5</v>
      </c>
      <c r="AO9" s="82">
        <v>0</v>
      </c>
      <c r="AP9" s="82">
        <v>0</v>
      </c>
      <c r="AQ9" s="82">
        <v>9700</v>
      </c>
      <c r="AR9" s="82">
        <v>0</v>
      </c>
      <c r="AS9" s="82">
        <v>0</v>
      </c>
      <c r="AT9" s="82">
        <v>9700</v>
      </c>
      <c r="AU9" s="82">
        <v>0</v>
      </c>
      <c r="AV9" s="82">
        <v>0</v>
      </c>
      <c r="AW9" s="82">
        <v>8000</v>
      </c>
      <c r="AX9" s="82">
        <v>8000</v>
      </c>
      <c r="AY9" s="82">
        <v>0</v>
      </c>
      <c r="AZ9" s="82">
        <v>0</v>
      </c>
      <c r="BA9" s="82">
        <v>0</v>
      </c>
      <c r="BB9" s="82">
        <v>0</v>
      </c>
      <c r="BC9" s="180">
        <v>8000</v>
      </c>
      <c r="BD9" s="180">
        <v>0</v>
      </c>
      <c r="BE9" s="189">
        <v>10</v>
      </c>
      <c r="BF9" s="180">
        <f t="shared" ref="BF9:BF22" si="5">BG9+BH9+BI9</f>
        <v>172256.7</v>
      </c>
      <c r="BG9" s="180">
        <v>172256.7</v>
      </c>
      <c r="BH9" s="180">
        <v>0</v>
      </c>
      <c r="BI9" s="180">
        <v>0</v>
      </c>
      <c r="BJ9" s="180">
        <f t="shared" ref="BJ9:BJ22" si="6">BK9+BL9</f>
        <v>185139.3</v>
      </c>
      <c r="BK9" s="180">
        <v>43451.5</v>
      </c>
      <c r="BL9" s="180">
        <v>141687.8</v>
      </c>
      <c r="BM9" s="180">
        <v>2.64</v>
      </c>
      <c r="BN9" s="180">
        <v>10</v>
      </c>
      <c r="BO9" s="180">
        <v>9700</v>
      </c>
      <c r="BP9" s="180">
        <v>9700</v>
      </c>
      <c r="BQ9" s="180">
        <v>9843.28</v>
      </c>
      <c r="BR9" s="82">
        <v>0</v>
      </c>
      <c r="BS9" s="82">
        <v>0</v>
      </c>
      <c r="BT9" s="82"/>
      <c r="BU9" s="81"/>
    </row>
    <row r="10" s="2" customFormat="1" ht="33" customHeight="1" spans="1:73">
      <c r="A10" s="80">
        <v>1</v>
      </c>
      <c r="B10" s="81" t="s">
        <v>203</v>
      </c>
      <c r="C10" s="82" t="s">
        <v>204</v>
      </c>
      <c r="D10" s="83">
        <v>650100</v>
      </c>
      <c r="E10" s="81" t="s">
        <v>218</v>
      </c>
      <c r="F10" s="81" t="s">
        <v>219</v>
      </c>
      <c r="G10" s="81" t="s">
        <v>220</v>
      </c>
      <c r="H10" s="81" t="s">
        <v>43</v>
      </c>
      <c r="I10" s="82" t="s">
        <v>209</v>
      </c>
      <c r="J10" s="81">
        <v>2019</v>
      </c>
      <c r="K10" s="109">
        <v>2</v>
      </c>
      <c r="L10" s="81">
        <v>2020.6</v>
      </c>
      <c r="M10" s="81">
        <v>2021.12</v>
      </c>
      <c r="N10" s="81" t="s">
        <v>221</v>
      </c>
      <c r="O10" s="81" t="s">
        <v>220</v>
      </c>
      <c r="P10" s="81"/>
      <c r="Q10" s="81"/>
      <c r="R10" s="81">
        <v>58000</v>
      </c>
      <c r="S10" s="81" t="s">
        <v>213</v>
      </c>
      <c r="T10" s="81" t="s">
        <v>214</v>
      </c>
      <c r="U10" s="81" t="s">
        <v>214</v>
      </c>
      <c r="V10" s="81" t="s">
        <v>214</v>
      </c>
      <c r="W10" s="81" t="s">
        <v>214</v>
      </c>
      <c r="X10" s="81" t="s">
        <v>214</v>
      </c>
      <c r="Y10" s="81" t="s">
        <v>214</v>
      </c>
      <c r="Z10" s="81" t="s">
        <v>214</v>
      </c>
      <c r="AA10" s="81" t="s">
        <v>214</v>
      </c>
      <c r="AB10" s="81">
        <v>0</v>
      </c>
      <c r="AC10" s="81">
        <v>0</v>
      </c>
      <c r="AD10" s="81" t="s">
        <v>213</v>
      </c>
      <c r="AE10" s="81" t="s">
        <v>213</v>
      </c>
      <c r="AF10" s="81" t="s">
        <v>224</v>
      </c>
      <c r="AG10" s="81" t="s">
        <v>225</v>
      </c>
      <c r="AH10" s="81" t="s">
        <v>214</v>
      </c>
      <c r="AI10" s="81" t="s">
        <v>214</v>
      </c>
      <c r="AJ10" s="81" t="s">
        <v>214</v>
      </c>
      <c r="AK10" s="82">
        <f t="shared" si="4"/>
        <v>58000</v>
      </c>
      <c r="AL10" s="81">
        <v>3000</v>
      </c>
      <c r="AM10" s="81">
        <v>55000</v>
      </c>
      <c r="AN10" s="81">
        <v>0</v>
      </c>
      <c r="AO10" s="81">
        <v>0</v>
      </c>
      <c r="AP10" s="81">
        <v>0</v>
      </c>
      <c r="AQ10" s="81">
        <v>30000</v>
      </c>
      <c r="AR10" s="81">
        <v>0</v>
      </c>
      <c r="AS10" s="81">
        <v>30000</v>
      </c>
      <c r="AT10" s="81">
        <v>0</v>
      </c>
      <c r="AU10" s="81">
        <v>0</v>
      </c>
      <c r="AV10" s="81">
        <v>0</v>
      </c>
      <c r="AW10" s="81">
        <v>25000</v>
      </c>
      <c r="AX10" s="81">
        <v>25000</v>
      </c>
      <c r="AY10" s="81">
        <v>0</v>
      </c>
      <c r="AZ10" s="81">
        <v>0</v>
      </c>
      <c r="BA10" s="81">
        <v>0</v>
      </c>
      <c r="BB10" s="81">
        <v>0</v>
      </c>
      <c r="BC10" s="180">
        <v>20000</v>
      </c>
      <c r="BD10" s="180">
        <v>0</v>
      </c>
      <c r="BE10" s="190">
        <v>20</v>
      </c>
      <c r="BF10" s="180">
        <f t="shared" si="5"/>
        <v>251000</v>
      </c>
      <c r="BG10" s="180">
        <v>248000</v>
      </c>
      <c r="BH10" s="180">
        <v>3000</v>
      </c>
      <c r="BI10" s="180">
        <v>0</v>
      </c>
      <c r="BJ10" s="180">
        <f t="shared" si="6"/>
        <v>169897.8</v>
      </c>
      <c r="BK10" s="180">
        <v>58000</v>
      </c>
      <c r="BL10" s="180">
        <v>111897.8</v>
      </c>
      <c r="BM10" s="180">
        <v>1.55</v>
      </c>
      <c r="BN10" s="180">
        <v>20</v>
      </c>
      <c r="BO10" s="180">
        <v>0</v>
      </c>
      <c r="BP10" s="180">
        <v>0</v>
      </c>
      <c r="BQ10" s="180">
        <v>0</v>
      </c>
      <c r="BR10" s="81">
        <v>0</v>
      </c>
      <c r="BS10" s="81">
        <v>0</v>
      </c>
      <c r="BT10" s="81" t="s">
        <v>226</v>
      </c>
      <c r="BU10" s="83"/>
    </row>
    <row r="11" s="2" customFormat="1" ht="33" customHeight="1" spans="1:73">
      <c r="A11" s="80">
        <v>1</v>
      </c>
      <c r="B11" s="81" t="s">
        <v>203</v>
      </c>
      <c r="C11" s="82" t="s">
        <v>204</v>
      </c>
      <c r="D11" s="83">
        <v>650100</v>
      </c>
      <c r="E11" s="84" t="s">
        <v>227</v>
      </c>
      <c r="F11" s="84" t="s">
        <v>228</v>
      </c>
      <c r="G11" s="84" t="s">
        <v>229</v>
      </c>
      <c r="H11" s="84" t="s">
        <v>29</v>
      </c>
      <c r="I11" s="82" t="s">
        <v>209</v>
      </c>
      <c r="J11" s="84">
        <v>2019</v>
      </c>
      <c r="K11" s="111">
        <v>2</v>
      </c>
      <c r="L11" s="112">
        <v>44075</v>
      </c>
      <c r="M11" s="112">
        <v>44531</v>
      </c>
      <c r="N11" s="84" t="s">
        <v>229</v>
      </c>
      <c r="O11" s="84" t="s">
        <v>230</v>
      </c>
      <c r="P11" s="84"/>
      <c r="Q11" s="84" t="s">
        <v>232</v>
      </c>
      <c r="R11" s="84">
        <v>14249</v>
      </c>
      <c r="S11" s="84" t="s">
        <v>213</v>
      </c>
      <c r="T11" s="84" t="s">
        <v>213</v>
      </c>
      <c r="U11" s="84" t="s">
        <v>214</v>
      </c>
      <c r="V11" s="84" t="s">
        <v>213</v>
      </c>
      <c r="W11" s="84" t="s">
        <v>214</v>
      </c>
      <c r="X11" s="84" t="s">
        <v>214</v>
      </c>
      <c r="Y11" s="84" t="s">
        <v>214</v>
      </c>
      <c r="Z11" s="84" t="s">
        <v>214</v>
      </c>
      <c r="AA11" s="84" t="s">
        <v>214</v>
      </c>
      <c r="AB11" s="84">
        <v>2249</v>
      </c>
      <c r="AC11" s="84">
        <v>0</v>
      </c>
      <c r="AD11" s="84" t="s">
        <v>233</v>
      </c>
      <c r="AE11" s="84" t="s">
        <v>233</v>
      </c>
      <c r="AF11" s="84" t="s">
        <v>234</v>
      </c>
      <c r="AG11" s="162" t="s">
        <v>235</v>
      </c>
      <c r="AH11" s="84" t="s">
        <v>214</v>
      </c>
      <c r="AI11" s="84" t="s">
        <v>214</v>
      </c>
      <c r="AJ11" s="84" t="s">
        <v>236</v>
      </c>
      <c r="AK11" s="82">
        <f t="shared" si="4"/>
        <v>14249</v>
      </c>
      <c r="AL11" s="84">
        <v>2189</v>
      </c>
      <c r="AM11" s="84">
        <v>12000</v>
      </c>
      <c r="AN11" s="162">
        <v>0</v>
      </c>
      <c r="AO11" s="84">
        <v>0</v>
      </c>
      <c r="AP11" s="84">
        <v>60</v>
      </c>
      <c r="AQ11" s="84">
        <v>5033</v>
      </c>
      <c r="AR11" s="84">
        <v>0</v>
      </c>
      <c r="AS11" s="84">
        <v>5000</v>
      </c>
      <c r="AT11" s="84">
        <v>0</v>
      </c>
      <c r="AU11" s="84">
        <v>0</v>
      </c>
      <c r="AV11" s="84">
        <v>33</v>
      </c>
      <c r="AW11" s="84">
        <v>9216</v>
      </c>
      <c r="AX11" s="84">
        <v>7000</v>
      </c>
      <c r="AY11" s="84">
        <v>0</v>
      </c>
      <c r="AZ11" s="162">
        <v>0</v>
      </c>
      <c r="BA11" s="162">
        <v>0</v>
      </c>
      <c r="BB11" s="162">
        <v>0</v>
      </c>
      <c r="BC11" s="181">
        <v>7000</v>
      </c>
      <c r="BD11" s="181">
        <v>0</v>
      </c>
      <c r="BE11" s="189">
        <v>20</v>
      </c>
      <c r="BF11" s="180">
        <f t="shared" si="5"/>
        <v>76321.64</v>
      </c>
      <c r="BG11" s="181">
        <v>76321.64</v>
      </c>
      <c r="BH11" s="181"/>
      <c r="BI11" s="181">
        <v>0</v>
      </c>
      <c r="BJ11" s="180">
        <f t="shared" si="6"/>
        <v>52443.42</v>
      </c>
      <c r="BK11" s="182">
        <v>14249</v>
      </c>
      <c r="BL11" s="182">
        <v>38194.42</v>
      </c>
      <c r="BM11" s="182">
        <v>1.72</v>
      </c>
      <c r="BN11" s="181">
        <v>20</v>
      </c>
      <c r="BO11" s="181">
        <v>0</v>
      </c>
      <c r="BP11" s="181">
        <v>0</v>
      </c>
      <c r="BQ11" s="181">
        <v>0</v>
      </c>
      <c r="BR11" s="162">
        <v>0</v>
      </c>
      <c r="BS11" s="162">
        <v>0</v>
      </c>
      <c r="BT11" s="162"/>
      <c r="BU11" s="162"/>
    </row>
    <row r="12" s="35" customFormat="1" ht="36.95" customHeight="1" spans="1:73">
      <c r="A12" s="80">
        <v>1</v>
      </c>
      <c r="B12" s="81" t="s">
        <v>203</v>
      </c>
      <c r="C12" s="82" t="s">
        <v>204</v>
      </c>
      <c r="D12" s="83">
        <v>650100</v>
      </c>
      <c r="E12" s="82" t="s">
        <v>2160</v>
      </c>
      <c r="F12" s="82" t="s">
        <v>251</v>
      </c>
      <c r="G12" s="82" t="s">
        <v>252</v>
      </c>
      <c r="H12" s="82" t="s">
        <v>15</v>
      </c>
      <c r="I12" s="82" t="s">
        <v>209</v>
      </c>
      <c r="J12" s="82" t="s">
        <v>186</v>
      </c>
      <c r="K12" s="109">
        <v>3</v>
      </c>
      <c r="L12" s="91" t="s">
        <v>253</v>
      </c>
      <c r="M12" s="91" t="s">
        <v>254</v>
      </c>
      <c r="N12" s="82" t="s">
        <v>255</v>
      </c>
      <c r="O12" s="82" t="s">
        <v>256</v>
      </c>
      <c r="P12" s="82"/>
      <c r="Q12" s="82" t="s">
        <v>258</v>
      </c>
      <c r="R12" s="83">
        <v>34773.53</v>
      </c>
      <c r="S12" s="83" t="s">
        <v>213</v>
      </c>
      <c r="T12" s="83" t="s">
        <v>213</v>
      </c>
      <c r="U12" s="83" t="s">
        <v>214</v>
      </c>
      <c r="V12" s="83" t="s">
        <v>213</v>
      </c>
      <c r="W12" s="83" t="s">
        <v>213</v>
      </c>
      <c r="X12" s="83" t="s">
        <v>214</v>
      </c>
      <c r="Y12" s="83" t="s">
        <v>213</v>
      </c>
      <c r="Z12" s="83" t="s">
        <v>213</v>
      </c>
      <c r="AA12" s="83" t="s">
        <v>214</v>
      </c>
      <c r="AB12" s="83"/>
      <c r="AC12" s="83"/>
      <c r="AD12" s="83" t="s">
        <v>213</v>
      </c>
      <c r="AE12" s="83" t="s">
        <v>213</v>
      </c>
      <c r="AF12" s="83" t="s">
        <v>259</v>
      </c>
      <c r="AG12" s="83" t="s">
        <v>215</v>
      </c>
      <c r="AH12" s="83" t="s">
        <v>214</v>
      </c>
      <c r="AI12" s="83"/>
      <c r="AJ12" s="83" t="s">
        <v>260</v>
      </c>
      <c r="AK12" s="82">
        <f t="shared" si="4"/>
        <v>34773.53</v>
      </c>
      <c r="AL12" s="83"/>
      <c r="AM12" s="83">
        <v>28000</v>
      </c>
      <c r="AN12" s="83">
        <v>2611.53</v>
      </c>
      <c r="AO12" s="83">
        <v>4162</v>
      </c>
      <c r="AP12" s="83"/>
      <c r="AQ12" s="83"/>
      <c r="AR12" s="83"/>
      <c r="AS12" s="83"/>
      <c r="AT12" s="83"/>
      <c r="AU12" s="83"/>
      <c r="AV12" s="83"/>
      <c r="AW12" s="83">
        <v>12162</v>
      </c>
      <c r="AX12" s="83">
        <v>8000</v>
      </c>
      <c r="AY12" s="83">
        <v>8611.53</v>
      </c>
      <c r="AZ12" s="83">
        <v>8000</v>
      </c>
      <c r="BA12" s="83">
        <v>16162</v>
      </c>
      <c r="BB12" s="83">
        <v>12000</v>
      </c>
      <c r="BC12" s="180">
        <v>8000</v>
      </c>
      <c r="BD12" s="180">
        <v>4000</v>
      </c>
      <c r="BE12" s="191">
        <v>10</v>
      </c>
      <c r="BF12" s="180">
        <f t="shared" si="5"/>
        <v>95596.41</v>
      </c>
      <c r="BG12" s="180">
        <v>95596.41</v>
      </c>
      <c r="BH12" s="180"/>
      <c r="BI12" s="180"/>
      <c r="BJ12" s="180">
        <f t="shared" si="6"/>
        <v>59516.54</v>
      </c>
      <c r="BK12" s="192">
        <v>32812.93</v>
      </c>
      <c r="BL12" s="192">
        <v>26703.61</v>
      </c>
      <c r="BM12" s="180">
        <v>1.51</v>
      </c>
      <c r="BN12" s="180">
        <v>10</v>
      </c>
      <c r="BO12" s="180"/>
      <c r="BP12" s="180"/>
      <c r="BQ12" s="180"/>
      <c r="BR12" s="83"/>
      <c r="BS12" s="83"/>
      <c r="BT12" s="83"/>
      <c r="BU12" s="83"/>
    </row>
    <row r="13" ht="33" customHeight="1" spans="1:73">
      <c r="A13" s="80">
        <v>1</v>
      </c>
      <c r="B13" s="81" t="s">
        <v>203</v>
      </c>
      <c r="C13" s="82" t="s">
        <v>204</v>
      </c>
      <c r="D13" s="83">
        <v>650100</v>
      </c>
      <c r="E13" s="82" t="s">
        <v>262</v>
      </c>
      <c r="F13" s="82" t="s">
        <v>263</v>
      </c>
      <c r="G13" s="82" t="s">
        <v>264</v>
      </c>
      <c r="H13" s="82" t="s">
        <v>55</v>
      </c>
      <c r="I13" s="82" t="s">
        <v>209</v>
      </c>
      <c r="J13" s="83">
        <v>2020</v>
      </c>
      <c r="K13" s="109">
        <v>3</v>
      </c>
      <c r="L13" s="824" t="s">
        <v>265</v>
      </c>
      <c r="M13" s="824" t="s">
        <v>266</v>
      </c>
      <c r="N13" s="85" t="s">
        <v>267</v>
      </c>
      <c r="O13" s="85" t="s">
        <v>264</v>
      </c>
      <c r="P13" s="82"/>
      <c r="Q13" s="85" t="s">
        <v>269</v>
      </c>
      <c r="R13" s="135">
        <v>72797</v>
      </c>
      <c r="S13" s="83" t="s">
        <v>213</v>
      </c>
      <c r="T13" s="83" t="s">
        <v>213</v>
      </c>
      <c r="U13" s="83" t="s">
        <v>213</v>
      </c>
      <c r="V13" s="83" t="s">
        <v>213</v>
      </c>
      <c r="W13" s="83" t="s">
        <v>213</v>
      </c>
      <c r="X13" s="83" t="s">
        <v>214</v>
      </c>
      <c r="Y13" s="83" t="s">
        <v>213</v>
      </c>
      <c r="Z13" s="83" t="s">
        <v>213</v>
      </c>
      <c r="AA13" s="83" t="s">
        <v>213</v>
      </c>
      <c r="AB13" s="83">
        <v>20797</v>
      </c>
      <c r="AC13" s="83">
        <v>2045.1</v>
      </c>
      <c r="AD13" s="83" t="s">
        <v>213</v>
      </c>
      <c r="AE13" s="83" t="s">
        <v>213</v>
      </c>
      <c r="AF13" s="85" t="s">
        <v>270</v>
      </c>
      <c r="AG13" s="83" t="s">
        <v>225</v>
      </c>
      <c r="AH13" s="83"/>
      <c r="AI13" s="83"/>
      <c r="AJ13" s="83"/>
      <c r="AK13" s="82">
        <f t="shared" si="4"/>
        <v>72797</v>
      </c>
      <c r="AL13" s="83">
        <v>20797</v>
      </c>
      <c r="AM13" s="83">
        <v>52000</v>
      </c>
      <c r="AN13" s="83">
        <v>0</v>
      </c>
      <c r="AO13" s="83">
        <v>0</v>
      </c>
      <c r="AP13" s="83">
        <v>0</v>
      </c>
      <c r="AQ13" s="135">
        <v>19045.1</v>
      </c>
      <c r="AR13" s="135">
        <v>2045.1</v>
      </c>
      <c r="AS13" s="83">
        <v>17000</v>
      </c>
      <c r="AT13" s="83">
        <v>0</v>
      </c>
      <c r="AU13" s="83">
        <v>0</v>
      </c>
      <c r="AV13" s="83">
        <v>0</v>
      </c>
      <c r="AW13" s="83">
        <v>36192.5</v>
      </c>
      <c r="AX13" s="83">
        <v>30000</v>
      </c>
      <c r="AY13" s="135">
        <v>17559.4</v>
      </c>
      <c r="AZ13" s="83">
        <v>5000</v>
      </c>
      <c r="BA13" s="83">
        <v>0</v>
      </c>
      <c r="BB13" s="83">
        <v>0</v>
      </c>
      <c r="BC13" s="180">
        <v>30000</v>
      </c>
      <c r="BD13" s="180">
        <v>0</v>
      </c>
      <c r="BE13" s="191">
        <v>15</v>
      </c>
      <c r="BF13" s="180">
        <f t="shared" si="5"/>
        <v>3355081</v>
      </c>
      <c r="BG13" s="180">
        <v>3355081</v>
      </c>
      <c r="BH13" s="180">
        <v>0</v>
      </c>
      <c r="BI13" s="180">
        <v>0</v>
      </c>
      <c r="BJ13" s="180">
        <f t="shared" si="6"/>
        <v>3294127.58</v>
      </c>
      <c r="BK13" s="180">
        <v>72797</v>
      </c>
      <c r="BL13" s="180">
        <v>3221330.58</v>
      </c>
      <c r="BM13" s="180">
        <v>1.51</v>
      </c>
      <c r="BN13" s="180">
        <v>15</v>
      </c>
      <c r="BO13" s="180">
        <v>19045.1</v>
      </c>
      <c r="BP13" s="180">
        <v>19045.1</v>
      </c>
      <c r="BQ13" s="180"/>
      <c r="BR13" s="83"/>
      <c r="BS13" s="83"/>
      <c r="BT13" s="83"/>
      <c r="BU13" s="83"/>
    </row>
    <row r="14" ht="33" customHeight="1" spans="1:73">
      <c r="A14" s="80">
        <v>1</v>
      </c>
      <c r="B14" s="81" t="s">
        <v>203</v>
      </c>
      <c r="C14" s="82" t="s">
        <v>204</v>
      </c>
      <c r="D14" s="83">
        <v>650100</v>
      </c>
      <c r="E14" s="82" t="s">
        <v>272</v>
      </c>
      <c r="F14" s="82" t="s">
        <v>273</v>
      </c>
      <c r="G14" s="82" t="s">
        <v>264</v>
      </c>
      <c r="H14" s="82" t="s">
        <v>55</v>
      </c>
      <c r="I14" s="82" t="s">
        <v>241</v>
      </c>
      <c r="J14" s="824" t="s">
        <v>274</v>
      </c>
      <c r="K14" s="109">
        <v>2</v>
      </c>
      <c r="L14" s="824" t="s">
        <v>275</v>
      </c>
      <c r="M14" s="824" t="s">
        <v>266</v>
      </c>
      <c r="N14" s="85" t="s">
        <v>267</v>
      </c>
      <c r="O14" s="85" t="s">
        <v>264</v>
      </c>
      <c r="P14" s="82"/>
      <c r="Q14" s="81" t="s">
        <v>277</v>
      </c>
      <c r="R14" s="135">
        <v>9949.86</v>
      </c>
      <c r="S14" s="83" t="s">
        <v>213</v>
      </c>
      <c r="T14" s="83" t="s">
        <v>214</v>
      </c>
      <c r="U14" s="83" t="s">
        <v>214</v>
      </c>
      <c r="V14" s="83" t="s">
        <v>214</v>
      </c>
      <c r="W14" s="83" t="s">
        <v>214</v>
      </c>
      <c r="X14" s="83"/>
      <c r="Y14" s="83"/>
      <c r="Z14" s="83"/>
      <c r="AA14" s="83"/>
      <c r="AB14" s="83"/>
      <c r="AC14" s="83"/>
      <c r="AD14" s="83" t="s">
        <v>213</v>
      </c>
      <c r="AE14" s="83" t="s">
        <v>213</v>
      </c>
      <c r="AF14" s="85" t="s">
        <v>278</v>
      </c>
      <c r="AG14" s="83" t="s">
        <v>225</v>
      </c>
      <c r="AH14" s="83"/>
      <c r="AI14" s="83"/>
      <c r="AJ14" s="83"/>
      <c r="AK14" s="82">
        <f t="shared" si="4"/>
        <v>9949.86</v>
      </c>
      <c r="AL14" s="83">
        <v>1949.86</v>
      </c>
      <c r="AM14" s="83">
        <v>8000</v>
      </c>
      <c r="AN14" s="83">
        <v>0</v>
      </c>
      <c r="AO14" s="83">
        <v>0</v>
      </c>
      <c r="AP14" s="83">
        <v>0</v>
      </c>
      <c r="AQ14" s="135">
        <v>0</v>
      </c>
      <c r="AR14" s="135">
        <v>0</v>
      </c>
      <c r="AS14" s="83">
        <v>0</v>
      </c>
      <c r="AT14" s="83">
        <v>0</v>
      </c>
      <c r="AU14" s="83">
        <v>0</v>
      </c>
      <c r="AV14" s="83">
        <v>0</v>
      </c>
      <c r="AW14" s="83">
        <v>5975</v>
      </c>
      <c r="AX14" s="83">
        <v>5000</v>
      </c>
      <c r="AY14" s="135">
        <v>3974.86</v>
      </c>
      <c r="AZ14" s="83">
        <v>3000</v>
      </c>
      <c r="BA14" s="83">
        <v>0</v>
      </c>
      <c r="BB14" s="83">
        <v>0</v>
      </c>
      <c r="BC14" s="180">
        <v>5000</v>
      </c>
      <c r="BD14" s="180">
        <v>0</v>
      </c>
      <c r="BE14" s="191">
        <v>15</v>
      </c>
      <c r="BF14" s="180">
        <f t="shared" si="5"/>
        <v>101944.5</v>
      </c>
      <c r="BG14" s="180">
        <v>101944.5</v>
      </c>
      <c r="BH14" s="180">
        <v>0</v>
      </c>
      <c r="BI14" s="180">
        <v>0</v>
      </c>
      <c r="BJ14" s="180">
        <f t="shared" si="6"/>
        <v>82145.64</v>
      </c>
      <c r="BK14" s="180">
        <v>9949.86</v>
      </c>
      <c r="BL14" s="180">
        <v>72195.78</v>
      </c>
      <c r="BM14" s="180">
        <v>1.62</v>
      </c>
      <c r="BN14" s="180">
        <v>15</v>
      </c>
      <c r="BO14" s="180"/>
      <c r="BP14" s="180"/>
      <c r="BQ14" s="180"/>
      <c r="BR14" s="83"/>
      <c r="BS14" s="83"/>
      <c r="BT14" s="83"/>
      <c r="BU14" s="83"/>
    </row>
    <row r="15" s="36" customFormat="1" ht="33" customHeight="1" spans="1:73">
      <c r="A15" s="80">
        <v>1</v>
      </c>
      <c r="B15" s="81" t="s">
        <v>203</v>
      </c>
      <c r="C15" s="82" t="s">
        <v>204</v>
      </c>
      <c r="D15" s="83">
        <v>650100</v>
      </c>
      <c r="E15" s="84" t="s">
        <v>279</v>
      </c>
      <c r="F15" s="84" t="s">
        <v>280</v>
      </c>
      <c r="G15" s="84" t="s">
        <v>264</v>
      </c>
      <c r="H15" s="81" t="s">
        <v>43</v>
      </c>
      <c r="I15" s="82" t="s">
        <v>209</v>
      </c>
      <c r="J15" s="84">
        <v>2020</v>
      </c>
      <c r="K15" s="109">
        <v>1</v>
      </c>
      <c r="L15" s="84" t="s">
        <v>281</v>
      </c>
      <c r="M15" s="84" t="s">
        <v>282</v>
      </c>
      <c r="N15" s="84" t="s">
        <v>283</v>
      </c>
      <c r="O15" s="81" t="s">
        <v>264</v>
      </c>
      <c r="P15" s="81"/>
      <c r="Q15" s="84" t="s">
        <v>285</v>
      </c>
      <c r="R15" s="84">
        <v>20000</v>
      </c>
      <c r="S15" s="81" t="s">
        <v>213</v>
      </c>
      <c r="T15" s="81" t="s">
        <v>213</v>
      </c>
      <c r="U15" s="81" t="s">
        <v>214</v>
      </c>
      <c r="V15" s="81" t="s">
        <v>213</v>
      </c>
      <c r="W15" s="81" t="s">
        <v>214</v>
      </c>
      <c r="X15" s="81" t="s">
        <v>214</v>
      </c>
      <c r="Y15" s="81" t="s">
        <v>214</v>
      </c>
      <c r="Z15" s="81" t="s">
        <v>214</v>
      </c>
      <c r="AA15" s="81" t="s">
        <v>214</v>
      </c>
      <c r="AB15" s="82"/>
      <c r="AC15" s="82"/>
      <c r="AD15" s="82" t="s">
        <v>213</v>
      </c>
      <c r="AE15" s="81" t="s">
        <v>213</v>
      </c>
      <c r="AF15" s="84" t="s">
        <v>286</v>
      </c>
      <c r="AG15" s="84" t="s">
        <v>287</v>
      </c>
      <c r="AH15" s="81" t="s">
        <v>214</v>
      </c>
      <c r="AI15" s="81"/>
      <c r="AJ15" s="81" t="s">
        <v>260</v>
      </c>
      <c r="AK15" s="82">
        <f t="shared" si="4"/>
        <v>20000</v>
      </c>
      <c r="AL15" s="82"/>
      <c r="AM15" s="82">
        <v>16000</v>
      </c>
      <c r="AN15" s="82">
        <v>4000</v>
      </c>
      <c r="AO15" s="82"/>
      <c r="AP15" s="82"/>
      <c r="AQ15" s="82">
        <f>AR15+AS15+AT15+AU15+AV15</f>
        <v>0</v>
      </c>
      <c r="AR15" s="82"/>
      <c r="AS15" s="82"/>
      <c r="AT15" s="82"/>
      <c r="AU15" s="82"/>
      <c r="AV15" s="82"/>
      <c r="AW15" s="82">
        <v>20000</v>
      </c>
      <c r="AX15" s="82">
        <v>10000</v>
      </c>
      <c r="AY15" s="82"/>
      <c r="AZ15" s="82"/>
      <c r="BA15" s="82"/>
      <c r="BB15" s="82"/>
      <c r="BC15" s="180">
        <v>10000</v>
      </c>
      <c r="BD15" s="180">
        <v>0</v>
      </c>
      <c r="BE15" s="191">
        <v>20</v>
      </c>
      <c r="BF15" s="180">
        <f t="shared" si="5"/>
        <v>2102760</v>
      </c>
      <c r="BG15" s="180">
        <v>2102760</v>
      </c>
      <c r="BH15" s="180">
        <v>0</v>
      </c>
      <c r="BI15" s="180">
        <v>0</v>
      </c>
      <c r="BJ15" s="180">
        <f t="shared" si="6"/>
        <v>1952513.63</v>
      </c>
      <c r="BK15" s="180">
        <v>0</v>
      </c>
      <c r="BL15" s="180">
        <v>1952513.63</v>
      </c>
      <c r="BM15" s="180">
        <v>6.62</v>
      </c>
      <c r="BN15" s="180">
        <v>20</v>
      </c>
      <c r="BO15" s="180"/>
      <c r="BP15" s="180"/>
      <c r="BQ15" s="180"/>
      <c r="BR15" s="82"/>
      <c r="BS15" s="81"/>
      <c r="BT15" s="81"/>
      <c r="BU15" s="81"/>
    </row>
    <row r="16" ht="33" customHeight="1" spans="1:73">
      <c r="A16" s="80">
        <v>1</v>
      </c>
      <c r="B16" s="81" t="s">
        <v>203</v>
      </c>
      <c r="C16" s="82" t="s">
        <v>204</v>
      </c>
      <c r="D16" s="83">
        <v>650100</v>
      </c>
      <c r="E16" s="82" t="s">
        <v>288</v>
      </c>
      <c r="F16" s="82" t="s">
        <v>289</v>
      </c>
      <c r="G16" s="81" t="s">
        <v>290</v>
      </c>
      <c r="H16" s="82" t="s">
        <v>59</v>
      </c>
      <c r="I16" s="82" t="s">
        <v>209</v>
      </c>
      <c r="J16" s="82" t="s">
        <v>291</v>
      </c>
      <c r="K16" s="109">
        <v>4</v>
      </c>
      <c r="L16" s="91" t="s">
        <v>292</v>
      </c>
      <c r="M16" s="91" t="s">
        <v>293</v>
      </c>
      <c r="N16" s="82" t="s">
        <v>294</v>
      </c>
      <c r="O16" s="82" t="s">
        <v>294</v>
      </c>
      <c r="P16" s="82"/>
      <c r="Q16" s="81" t="s">
        <v>296</v>
      </c>
      <c r="R16" s="83">
        <v>85900</v>
      </c>
      <c r="S16" s="83" t="s">
        <v>213</v>
      </c>
      <c r="T16" s="83" t="s">
        <v>213</v>
      </c>
      <c r="U16" s="83" t="s">
        <v>213</v>
      </c>
      <c r="V16" s="83" t="s">
        <v>213</v>
      </c>
      <c r="W16" s="83" t="s">
        <v>213</v>
      </c>
      <c r="X16" s="83" t="s">
        <v>213</v>
      </c>
      <c r="Y16" s="83" t="s">
        <v>213</v>
      </c>
      <c r="Z16" s="83" t="s">
        <v>213</v>
      </c>
      <c r="AA16" s="83" t="s">
        <v>213</v>
      </c>
      <c r="AB16" s="83"/>
      <c r="AC16" s="83"/>
      <c r="AD16" s="82" t="s">
        <v>213</v>
      </c>
      <c r="AE16" s="81" t="s">
        <v>213</v>
      </c>
      <c r="AF16" s="81" t="s">
        <v>297</v>
      </c>
      <c r="AG16" s="83"/>
      <c r="AH16" s="83"/>
      <c r="AI16" s="83"/>
      <c r="AJ16" s="83"/>
      <c r="AK16" s="82">
        <f t="shared" si="4"/>
        <v>85900</v>
      </c>
      <c r="AL16" s="163">
        <v>1500</v>
      </c>
      <c r="AM16" s="82">
        <v>35000</v>
      </c>
      <c r="AN16" s="83">
        <v>49400</v>
      </c>
      <c r="AO16" s="83"/>
      <c r="AP16" s="83"/>
      <c r="AQ16" s="82">
        <v>1500</v>
      </c>
      <c r="AR16" s="82">
        <v>1500</v>
      </c>
      <c r="AS16" s="82"/>
      <c r="AT16" s="83"/>
      <c r="AU16" s="83"/>
      <c r="AV16" s="83"/>
      <c r="AW16" s="83">
        <v>32860</v>
      </c>
      <c r="AX16" s="83">
        <v>28000</v>
      </c>
      <c r="AY16" s="83">
        <v>25770</v>
      </c>
      <c r="AZ16" s="83">
        <v>7000</v>
      </c>
      <c r="BA16" s="83">
        <v>25770</v>
      </c>
      <c r="BB16" s="83"/>
      <c r="BC16" s="180">
        <v>20000</v>
      </c>
      <c r="BD16" s="180"/>
      <c r="BE16" s="191">
        <v>15</v>
      </c>
      <c r="BF16" s="180">
        <f t="shared" si="5"/>
        <v>98163.63</v>
      </c>
      <c r="BG16" s="180">
        <v>98163.63</v>
      </c>
      <c r="BH16" s="180"/>
      <c r="BI16" s="180"/>
      <c r="BJ16" s="180">
        <f t="shared" si="6"/>
        <v>93971.09</v>
      </c>
      <c r="BK16" s="180">
        <v>85900</v>
      </c>
      <c r="BL16" s="180">
        <v>8071.09</v>
      </c>
      <c r="BM16" s="180">
        <v>1.54</v>
      </c>
      <c r="BN16" s="180">
        <v>15</v>
      </c>
      <c r="BO16" s="180"/>
      <c r="BP16" s="180"/>
      <c r="BQ16" s="180"/>
      <c r="BR16" s="83"/>
      <c r="BS16" s="83"/>
      <c r="BT16" s="83"/>
      <c r="BU16" s="83"/>
    </row>
    <row r="17" ht="33" customHeight="1" spans="1:73">
      <c r="A17" s="80">
        <v>1</v>
      </c>
      <c r="B17" s="81" t="s">
        <v>203</v>
      </c>
      <c r="C17" s="82" t="s">
        <v>204</v>
      </c>
      <c r="D17" s="83">
        <v>650100</v>
      </c>
      <c r="E17" s="84" t="s">
        <v>2161</v>
      </c>
      <c r="F17" s="81" t="s">
        <v>299</v>
      </c>
      <c r="G17" s="81" t="s">
        <v>300</v>
      </c>
      <c r="H17" s="81" t="s">
        <v>301</v>
      </c>
      <c r="I17" s="82" t="s">
        <v>209</v>
      </c>
      <c r="J17" s="81" t="s">
        <v>302</v>
      </c>
      <c r="K17" s="109">
        <v>3</v>
      </c>
      <c r="L17" s="83" t="s">
        <v>303</v>
      </c>
      <c r="M17" s="83" t="s">
        <v>304</v>
      </c>
      <c r="N17" s="81" t="s">
        <v>300</v>
      </c>
      <c r="O17" s="81" t="s">
        <v>305</v>
      </c>
      <c r="P17" s="82"/>
      <c r="Q17" s="81" t="s">
        <v>307</v>
      </c>
      <c r="R17" s="136">
        <v>54000</v>
      </c>
      <c r="S17" s="83" t="s">
        <v>213</v>
      </c>
      <c r="T17" s="83" t="s">
        <v>213</v>
      </c>
      <c r="U17" s="81" t="s">
        <v>214</v>
      </c>
      <c r="V17" s="83" t="s">
        <v>213</v>
      </c>
      <c r="W17" s="83" t="s">
        <v>213</v>
      </c>
      <c r="X17" s="83" t="s">
        <v>213</v>
      </c>
      <c r="Y17" s="83" t="s">
        <v>213</v>
      </c>
      <c r="Z17" s="83" t="s">
        <v>213</v>
      </c>
      <c r="AA17" s="83" t="s">
        <v>213</v>
      </c>
      <c r="AB17" s="83"/>
      <c r="AC17" s="83"/>
      <c r="AD17" s="83" t="s">
        <v>213</v>
      </c>
      <c r="AE17" s="83" t="s">
        <v>213</v>
      </c>
      <c r="AF17" s="81" t="s">
        <v>308</v>
      </c>
      <c r="AG17" s="83" t="s">
        <v>215</v>
      </c>
      <c r="AH17" s="83" t="s">
        <v>214</v>
      </c>
      <c r="AI17" s="83"/>
      <c r="AJ17" s="83" t="s">
        <v>260</v>
      </c>
      <c r="AK17" s="82">
        <f t="shared" si="4"/>
        <v>54000</v>
      </c>
      <c r="AL17" s="83">
        <v>0</v>
      </c>
      <c r="AM17" s="83">
        <v>43000</v>
      </c>
      <c r="AN17" s="83">
        <v>11000</v>
      </c>
      <c r="AO17" s="83"/>
      <c r="AP17" s="83"/>
      <c r="AQ17" s="83">
        <v>16050</v>
      </c>
      <c r="AR17" s="83">
        <v>50</v>
      </c>
      <c r="AS17" s="83">
        <v>16000</v>
      </c>
      <c r="AT17" s="83"/>
      <c r="AU17" s="83"/>
      <c r="AV17" s="83"/>
      <c r="AW17" s="83">
        <v>27000</v>
      </c>
      <c r="AX17" s="83">
        <v>27000</v>
      </c>
      <c r="AY17" s="83">
        <v>0</v>
      </c>
      <c r="AZ17" s="83">
        <v>0</v>
      </c>
      <c r="BA17" s="83"/>
      <c r="BB17" s="83"/>
      <c r="BC17" s="180">
        <v>15000</v>
      </c>
      <c r="BD17" s="180"/>
      <c r="BE17" s="191">
        <v>7</v>
      </c>
      <c r="BF17" s="180">
        <f t="shared" si="5"/>
        <v>380200.8</v>
      </c>
      <c r="BG17" s="180">
        <v>380200.8</v>
      </c>
      <c r="BH17" s="180"/>
      <c r="BI17" s="180"/>
      <c r="BJ17" s="180">
        <f t="shared" si="6"/>
        <v>309038.5</v>
      </c>
      <c r="BK17" s="180">
        <v>54000</v>
      </c>
      <c r="BL17" s="180">
        <v>255038.5</v>
      </c>
      <c r="BM17" s="180">
        <v>2.2</v>
      </c>
      <c r="BN17" s="180">
        <v>7</v>
      </c>
      <c r="BO17" s="180"/>
      <c r="BP17" s="180"/>
      <c r="BQ17" s="180"/>
      <c r="BR17" s="83"/>
      <c r="BS17" s="83"/>
      <c r="BT17" s="83"/>
      <c r="BU17" s="83"/>
    </row>
    <row r="18" s="37" customFormat="1" ht="33" customHeight="1" spans="1:73">
      <c r="A18" s="80">
        <v>1</v>
      </c>
      <c r="B18" s="81" t="s">
        <v>203</v>
      </c>
      <c r="C18" s="82" t="s">
        <v>204</v>
      </c>
      <c r="D18" s="83">
        <v>650100</v>
      </c>
      <c r="E18" s="85" t="s">
        <v>310</v>
      </c>
      <c r="F18" s="85" t="s">
        <v>311</v>
      </c>
      <c r="G18" s="85" t="s">
        <v>305</v>
      </c>
      <c r="H18" s="85" t="s">
        <v>33</v>
      </c>
      <c r="I18" s="82" t="s">
        <v>209</v>
      </c>
      <c r="J18" s="113">
        <v>2019</v>
      </c>
      <c r="K18" s="111">
        <v>4</v>
      </c>
      <c r="L18" s="113" t="s">
        <v>303</v>
      </c>
      <c r="M18" s="113" t="s">
        <v>312</v>
      </c>
      <c r="N18" s="85" t="s">
        <v>305</v>
      </c>
      <c r="O18" s="85" t="s">
        <v>80</v>
      </c>
      <c r="P18" s="85"/>
      <c r="Q18" s="85" t="s">
        <v>314</v>
      </c>
      <c r="R18" s="137">
        <v>200000</v>
      </c>
      <c r="S18" s="137" t="s">
        <v>213</v>
      </c>
      <c r="T18" s="137" t="s">
        <v>213</v>
      </c>
      <c r="U18" s="137" t="s">
        <v>214</v>
      </c>
      <c r="V18" s="137" t="s">
        <v>213</v>
      </c>
      <c r="W18" s="137" t="s">
        <v>213</v>
      </c>
      <c r="X18" s="137" t="s">
        <v>214</v>
      </c>
      <c r="Y18" s="137" t="s">
        <v>213</v>
      </c>
      <c r="Z18" s="137" t="s">
        <v>213</v>
      </c>
      <c r="AA18" s="137" t="s">
        <v>214</v>
      </c>
      <c r="AB18" s="137"/>
      <c r="AC18" s="137"/>
      <c r="AD18" s="137" t="s">
        <v>233</v>
      </c>
      <c r="AE18" s="137" t="s">
        <v>233</v>
      </c>
      <c r="AF18" s="137" t="s">
        <v>315</v>
      </c>
      <c r="AG18" s="137" t="s">
        <v>235</v>
      </c>
      <c r="AH18" s="137" t="s">
        <v>214</v>
      </c>
      <c r="AI18" s="137"/>
      <c r="AJ18" s="137" t="s">
        <v>260</v>
      </c>
      <c r="AK18" s="82">
        <f t="shared" si="4"/>
        <v>200000</v>
      </c>
      <c r="AL18" s="137">
        <v>55000</v>
      </c>
      <c r="AM18" s="137">
        <v>145000</v>
      </c>
      <c r="AN18" s="137">
        <v>0</v>
      </c>
      <c r="AO18" s="137">
        <v>0</v>
      </c>
      <c r="AP18" s="137">
        <v>0</v>
      </c>
      <c r="AQ18" s="137">
        <v>35000</v>
      </c>
      <c r="AR18" s="137">
        <v>10000</v>
      </c>
      <c r="AS18" s="137">
        <v>25000</v>
      </c>
      <c r="AT18" s="137">
        <v>0</v>
      </c>
      <c r="AU18" s="137">
        <v>0</v>
      </c>
      <c r="AV18" s="137">
        <v>0</v>
      </c>
      <c r="AW18" s="137">
        <v>25000</v>
      </c>
      <c r="AX18" s="137">
        <v>20000</v>
      </c>
      <c r="AY18" s="137">
        <v>70000</v>
      </c>
      <c r="AZ18" s="137">
        <v>60000</v>
      </c>
      <c r="BA18" s="137">
        <v>70000</v>
      </c>
      <c r="BB18" s="137">
        <v>40000</v>
      </c>
      <c r="BC18" s="182">
        <v>20000</v>
      </c>
      <c r="BD18" s="182"/>
      <c r="BE18" s="193">
        <v>10</v>
      </c>
      <c r="BF18" s="180">
        <f t="shared" si="5"/>
        <v>771393.92</v>
      </c>
      <c r="BG18" s="184">
        <v>771393.92</v>
      </c>
      <c r="BH18" s="180">
        <v>0</v>
      </c>
      <c r="BI18" s="180">
        <v>0</v>
      </c>
      <c r="BJ18" s="180">
        <f t="shared" si="6"/>
        <v>602980.6</v>
      </c>
      <c r="BK18" s="180">
        <v>200000</v>
      </c>
      <c r="BL18" s="184">
        <v>402980.6</v>
      </c>
      <c r="BM18" s="184">
        <v>1.51</v>
      </c>
      <c r="BN18" s="180">
        <v>10</v>
      </c>
      <c r="BO18" s="182"/>
      <c r="BP18" s="182"/>
      <c r="BQ18" s="182"/>
      <c r="BR18" s="137"/>
      <c r="BS18" s="137"/>
      <c r="BT18" s="137"/>
      <c r="BU18" s="137"/>
    </row>
    <row r="19" ht="33" customHeight="1" spans="1:73">
      <c r="A19" s="80">
        <v>1</v>
      </c>
      <c r="B19" s="81" t="s">
        <v>203</v>
      </c>
      <c r="C19" s="82" t="s">
        <v>204</v>
      </c>
      <c r="D19" s="83">
        <v>650100</v>
      </c>
      <c r="E19" s="81" t="s">
        <v>316</v>
      </c>
      <c r="F19" s="84" t="s">
        <v>317</v>
      </c>
      <c r="G19" s="81" t="s">
        <v>318</v>
      </c>
      <c r="H19" s="81" t="s">
        <v>31</v>
      </c>
      <c r="I19" s="82" t="s">
        <v>209</v>
      </c>
      <c r="J19" s="82" t="s">
        <v>319</v>
      </c>
      <c r="K19" s="109">
        <v>2</v>
      </c>
      <c r="L19" s="91" t="s">
        <v>320</v>
      </c>
      <c r="M19" s="91" t="s">
        <v>321</v>
      </c>
      <c r="N19" s="81" t="s">
        <v>318</v>
      </c>
      <c r="O19" s="81" t="s">
        <v>305</v>
      </c>
      <c r="P19" s="82"/>
      <c r="Q19" s="81" t="s">
        <v>323</v>
      </c>
      <c r="R19" s="82">
        <v>59900.98</v>
      </c>
      <c r="S19" s="81" t="s">
        <v>213</v>
      </c>
      <c r="T19" s="81" t="s">
        <v>213</v>
      </c>
      <c r="U19" s="81" t="s">
        <v>214</v>
      </c>
      <c r="V19" s="81" t="s">
        <v>213</v>
      </c>
      <c r="W19" s="81" t="s">
        <v>213</v>
      </c>
      <c r="X19" s="81" t="s">
        <v>213</v>
      </c>
      <c r="Y19" s="81" t="s">
        <v>213</v>
      </c>
      <c r="Z19" s="81" t="s">
        <v>213</v>
      </c>
      <c r="AA19" s="81" t="s">
        <v>213</v>
      </c>
      <c r="AB19" s="83">
        <v>14900.98</v>
      </c>
      <c r="AC19" s="83">
        <v>0</v>
      </c>
      <c r="AD19" s="83" t="s">
        <v>213</v>
      </c>
      <c r="AE19" s="83" t="s">
        <v>213</v>
      </c>
      <c r="AF19" s="81" t="s">
        <v>324</v>
      </c>
      <c r="AG19" s="81" t="s">
        <v>235</v>
      </c>
      <c r="AH19" s="81" t="s">
        <v>214</v>
      </c>
      <c r="AI19" s="81"/>
      <c r="AJ19" s="81" t="s">
        <v>260</v>
      </c>
      <c r="AK19" s="82">
        <f t="shared" si="4"/>
        <v>59900.98</v>
      </c>
      <c r="AL19" s="82">
        <v>4000</v>
      </c>
      <c r="AM19" s="82">
        <v>41000</v>
      </c>
      <c r="AN19" s="82">
        <v>14900.98</v>
      </c>
      <c r="AO19" s="83">
        <v>0</v>
      </c>
      <c r="AP19" s="83">
        <v>0</v>
      </c>
      <c r="AQ19" s="82">
        <v>34000</v>
      </c>
      <c r="AR19" s="82">
        <v>4000</v>
      </c>
      <c r="AS19" s="82">
        <v>30000</v>
      </c>
      <c r="AT19" s="82">
        <v>0</v>
      </c>
      <c r="AU19" s="82"/>
      <c r="AV19" s="82"/>
      <c r="AW19" s="82">
        <v>25900.98</v>
      </c>
      <c r="AX19" s="82">
        <v>11000</v>
      </c>
      <c r="AY19" s="82"/>
      <c r="AZ19" s="82">
        <v>0</v>
      </c>
      <c r="BA19" s="82"/>
      <c r="BB19" s="82">
        <v>0</v>
      </c>
      <c r="BC19" s="180">
        <v>8000</v>
      </c>
      <c r="BD19" s="180">
        <v>0</v>
      </c>
      <c r="BE19" s="191">
        <v>10</v>
      </c>
      <c r="BF19" s="180">
        <f t="shared" si="5"/>
        <v>2117532.68</v>
      </c>
      <c r="BG19" s="180">
        <v>2117532.68</v>
      </c>
      <c r="BH19" s="180">
        <v>0</v>
      </c>
      <c r="BI19" s="180">
        <v>0</v>
      </c>
      <c r="BJ19" s="180">
        <f t="shared" si="6"/>
        <v>1477103.21</v>
      </c>
      <c r="BK19" s="180">
        <v>0</v>
      </c>
      <c r="BL19" s="180">
        <v>1477103.21</v>
      </c>
      <c r="BM19" s="180">
        <v>6.08</v>
      </c>
      <c r="BN19" s="180">
        <v>10</v>
      </c>
      <c r="BO19" s="180"/>
      <c r="BP19" s="180"/>
      <c r="BQ19" s="180"/>
      <c r="BR19" s="83"/>
      <c r="BS19" s="83"/>
      <c r="BT19" s="83"/>
      <c r="BU19" s="83"/>
    </row>
    <row r="20" ht="33" customHeight="1" spans="1:73">
      <c r="A20" s="80">
        <v>1</v>
      </c>
      <c r="B20" s="81" t="s">
        <v>203</v>
      </c>
      <c r="C20" s="82" t="s">
        <v>204</v>
      </c>
      <c r="D20" s="83">
        <v>650100</v>
      </c>
      <c r="E20" s="84" t="s">
        <v>325</v>
      </c>
      <c r="F20" s="84" t="s">
        <v>326</v>
      </c>
      <c r="G20" s="81" t="s">
        <v>318</v>
      </c>
      <c r="H20" s="86" t="s">
        <v>33</v>
      </c>
      <c r="I20" s="82" t="s">
        <v>209</v>
      </c>
      <c r="J20" s="81">
        <v>2020</v>
      </c>
      <c r="K20" s="114">
        <v>1</v>
      </c>
      <c r="L20" s="91" t="s">
        <v>327</v>
      </c>
      <c r="M20" s="91" t="s">
        <v>328</v>
      </c>
      <c r="N20" s="81" t="s">
        <v>318</v>
      </c>
      <c r="O20" s="81" t="s">
        <v>305</v>
      </c>
      <c r="P20" s="90"/>
      <c r="Q20" s="81"/>
      <c r="R20" s="90">
        <v>30000</v>
      </c>
      <c r="S20" s="81" t="s">
        <v>213</v>
      </c>
      <c r="T20" s="81" t="s">
        <v>214</v>
      </c>
      <c r="U20" s="81" t="s">
        <v>214</v>
      </c>
      <c r="V20" s="81" t="s">
        <v>214</v>
      </c>
      <c r="W20" s="81" t="s">
        <v>214</v>
      </c>
      <c r="X20" s="81" t="s">
        <v>214</v>
      </c>
      <c r="Y20" s="81" t="s">
        <v>214</v>
      </c>
      <c r="Z20" s="81" t="s">
        <v>214</v>
      </c>
      <c r="AA20" s="81" t="s">
        <v>214</v>
      </c>
      <c r="AB20" s="82">
        <v>6000</v>
      </c>
      <c r="AC20" s="82">
        <v>0</v>
      </c>
      <c r="AD20" s="81" t="s">
        <v>213</v>
      </c>
      <c r="AE20" s="81" t="s">
        <v>213</v>
      </c>
      <c r="AF20" s="81" t="s">
        <v>331</v>
      </c>
      <c r="AG20" s="81" t="s">
        <v>215</v>
      </c>
      <c r="AH20" s="81" t="s">
        <v>214</v>
      </c>
      <c r="AI20" s="81" t="s">
        <v>248</v>
      </c>
      <c r="AJ20" s="81" t="s">
        <v>260</v>
      </c>
      <c r="AK20" s="82">
        <f t="shared" si="4"/>
        <v>30000</v>
      </c>
      <c r="AL20" s="90">
        <v>0</v>
      </c>
      <c r="AM20" s="164">
        <v>24000</v>
      </c>
      <c r="AN20" s="90">
        <v>6000</v>
      </c>
      <c r="AO20" s="90">
        <v>0</v>
      </c>
      <c r="AP20" s="90">
        <v>0</v>
      </c>
      <c r="AQ20" s="90">
        <v>0</v>
      </c>
      <c r="AR20" s="90">
        <v>0</v>
      </c>
      <c r="AS20" s="90">
        <v>0</v>
      </c>
      <c r="AT20" s="90">
        <v>0</v>
      </c>
      <c r="AU20" s="90">
        <v>0</v>
      </c>
      <c r="AV20" s="90">
        <v>0</v>
      </c>
      <c r="AW20" s="90">
        <v>30000</v>
      </c>
      <c r="AX20" s="90">
        <v>24000</v>
      </c>
      <c r="AY20" s="90">
        <v>0</v>
      </c>
      <c r="AZ20" s="90">
        <v>0</v>
      </c>
      <c r="BA20" s="90">
        <v>0</v>
      </c>
      <c r="BB20" s="90">
        <v>0</v>
      </c>
      <c r="BC20" s="183">
        <v>10000</v>
      </c>
      <c r="BD20" s="183">
        <v>0</v>
      </c>
      <c r="BE20" s="194">
        <v>10</v>
      </c>
      <c r="BF20" s="180">
        <f t="shared" si="5"/>
        <v>2117532.68</v>
      </c>
      <c r="BG20" s="180">
        <v>2117532.68</v>
      </c>
      <c r="BH20" s="180">
        <v>0</v>
      </c>
      <c r="BI20" s="180">
        <v>0</v>
      </c>
      <c r="BJ20" s="180">
        <f t="shared" si="6"/>
        <v>1477103.21</v>
      </c>
      <c r="BK20" s="180">
        <v>0</v>
      </c>
      <c r="BL20" s="180">
        <v>1477103.21</v>
      </c>
      <c r="BM20" s="183">
        <v>6.08</v>
      </c>
      <c r="BN20" s="183">
        <v>10</v>
      </c>
      <c r="BO20" s="183">
        <v>0</v>
      </c>
      <c r="BP20" s="183">
        <v>0</v>
      </c>
      <c r="BQ20" s="183">
        <v>0</v>
      </c>
      <c r="BR20" s="90">
        <v>0</v>
      </c>
      <c r="BS20" s="81">
        <v>0</v>
      </c>
      <c r="BT20" s="81" t="s">
        <v>249</v>
      </c>
      <c r="BU20" s="83"/>
    </row>
    <row r="21" ht="33" customHeight="1" spans="1:73">
      <c r="A21" s="80">
        <v>1</v>
      </c>
      <c r="B21" s="81" t="s">
        <v>203</v>
      </c>
      <c r="C21" s="82" t="s">
        <v>204</v>
      </c>
      <c r="D21" s="83">
        <v>650100</v>
      </c>
      <c r="E21" s="82" t="s">
        <v>2162</v>
      </c>
      <c r="F21" s="82" t="s">
        <v>333</v>
      </c>
      <c r="G21" s="82" t="s">
        <v>334</v>
      </c>
      <c r="H21" s="82" t="s">
        <v>33</v>
      </c>
      <c r="I21" s="82" t="s">
        <v>209</v>
      </c>
      <c r="J21" s="81">
        <v>2016</v>
      </c>
      <c r="K21" s="109">
        <v>4</v>
      </c>
      <c r="L21" s="91" t="s">
        <v>335</v>
      </c>
      <c r="M21" s="91" t="s">
        <v>336</v>
      </c>
      <c r="N21" s="82" t="s">
        <v>334</v>
      </c>
      <c r="O21" s="81" t="s">
        <v>337</v>
      </c>
      <c r="P21" s="82"/>
      <c r="Q21" s="81" t="s">
        <v>339</v>
      </c>
      <c r="R21" s="83">
        <v>242370</v>
      </c>
      <c r="S21" s="81" t="s">
        <v>213</v>
      </c>
      <c r="T21" s="81" t="s">
        <v>213</v>
      </c>
      <c r="U21" s="81" t="s">
        <v>214</v>
      </c>
      <c r="V21" s="81" t="s">
        <v>213</v>
      </c>
      <c r="W21" s="81" t="s">
        <v>213</v>
      </c>
      <c r="X21" s="81" t="s">
        <v>214</v>
      </c>
      <c r="Y21" s="81" t="s">
        <v>213</v>
      </c>
      <c r="Z21" s="81" t="s">
        <v>213</v>
      </c>
      <c r="AA21" s="81" t="s">
        <v>213</v>
      </c>
      <c r="AB21" s="91" t="s">
        <v>340</v>
      </c>
      <c r="AC21" s="83"/>
      <c r="AD21" s="81" t="s">
        <v>233</v>
      </c>
      <c r="AE21" s="81" t="s">
        <v>233</v>
      </c>
      <c r="AF21" s="81" t="s">
        <v>341</v>
      </c>
      <c r="AG21" s="81" t="s">
        <v>235</v>
      </c>
      <c r="AH21" s="81" t="s">
        <v>214</v>
      </c>
      <c r="AI21" s="81"/>
      <c r="AJ21" s="81" t="s">
        <v>260</v>
      </c>
      <c r="AK21" s="82">
        <f t="shared" si="4"/>
        <v>242370</v>
      </c>
      <c r="AL21" s="83">
        <v>11000</v>
      </c>
      <c r="AM21" s="83">
        <v>183000</v>
      </c>
      <c r="AN21" s="91">
        <v>48370</v>
      </c>
      <c r="AO21" s="82">
        <v>0</v>
      </c>
      <c r="AP21" s="82">
        <v>0</v>
      </c>
      <c r="AQ21" s="83">
        <v>156000</v>
      </c>
      <c r="AR21" s="83">
        <v>11000</v>
      </c>
      <c r="AS21" s="83">
        <v>145000</v>
      </c>
      <c r="AT21" s="82">
        <v>0</v>
      </c>
      <c r="AU21" s="82">
        <v>0</v>
      </c>
      <c r="AV21" s="82">
        <v>0</v>
      </c>
      <c r="AW21" s="83">
        <v>18000</v>
      </c>
      <c r="AX21" s="83">
        <v>18000</v>
      </c>
      <c r="AY21" s="83">
        <v>20000</v>
      </c>
      <c r="AZ21" s="83">
        <v>20000</v>
      </c>
      <c r="BA21" s="83">
        <v>48370</v>
      </c>
      <c r="BB21" s="83">
        <v>0</v>
      </c>
      <c r="BC21" s="184">
        <v>18000</v>
      </c>
      <c r="BD21" s="180"/>
      <c r="BE21" s="191">
        <v>10</v>
      </c>
      <c r="BF21" s="180">
        <f t="shared" si="5"/>
        <v>2023910.4</v>
      </c>
      <c r="BG21" s="184">
        <v>2023910.4</v>
      </c>
      <c r="BH21" s="180">
        <v>0</v>
      </c>
      <c r="BI21" s="180">
        <v>0</v>
      </c>
      <c r="BJ21" s="180">
        <f t="shared" si="6"/>
        <v>1046987.16</v>
      </c>
      <c r="BK21" s="180"/>
      <c r="BL21" s="184">
        <v>1046987.16</v>
      </c>
      <c r="BM21" s="184">
        <v>2.32</v>
      </c>
      <c r="BN21" s="180">
        <v>10</v>
      </c>
      <c r="BO21" s="180"/>
      <c r="BP21" s="180"/>
      <c r="BQ21" s="180"/>
      <c r="BR21" s="83"/>
      <c r="BS21" s="83"/>
      <c r="BT21" s="83"/>
      <c r="BU21" s="83"/>
    </row>
    <row r="22" s="38" customFormat="1" ht="33" customHeight="1" spans="1:73">
      <c r="A22" s="80">
        <v>1</v>
      </c>
      <c r="B22" s="81" t="s">
        <v>203</v>
      </c>
      <c r="C22" s="82" t="s">
        <v>204</v>
      </c>
      <c r="D22" s="83">
        <v>650100</v>
      </c>
      <c r="E22" s="82" t="s">
        <v>342</v>
      </c>
      <c r="F22" s="87" t="s">
        <v>343</v>
      </c>
      <c r="G22" s="82" t="s">
        <v>334</v>
      </c>
      <c r="H22" s="82" t="s">
        <v>33</v>
      </c>
      <c r="I22" s="82" t="s">
        <v>209</v>
      </c>
      <c r="J22" s="81">
        <v>2020</v>
      </c>
      <c r="K22" s="109">
        <v>2</v>
      </c>
      <c r="L22" s="91" t="s">
        <v>344</v>
      </c>
      <c r="M22" s="91" t="s">
        <v>336</v>
      </c>
      <c r="N22" s="82" t="s">
        <v>334</v>
      </c>
      <c r="O22" s="81" t="s">
        <v>337</v>
      </c>
      <c r="P22" s="82"/>
      <c r="Q22" s="81" t="s">
        <v>346</v>
      </c>
      <c r="R22" s="83">
        <v>78000</v>
      </c>
      <c r="S22" s="81" t="s">
        <v>213</v>
      </c>
      <c r="T22" s="81" t="s">
        <v>214</v>
      </c>
      <c r="U22" s="81" t="s">
        <v>214</v>
      </c>
      <c r="V22" s="81" t="s">
        <v>213</v>
      </c>
      <c r="W22" s="81" t="s">
        <v>214</v>
      </c>
      <c r="X22" s="81" t="s">
        <v>214</v>
      </c>
      <c r="Y22" s="81" t="s">
        <v>214</v>
      </c>
      <c r="Z22" s="81" t="s">
        <v>214</v>
      </c>
      <c r="AA22" s="81" t="s">
        <v>214</v>
      </c>
      <c r="AB22" s="83"/>
      <c r="AC22" s="83"/>
      <c r="AD22" s="81" t="s">
        <v>233</v>
      </c>
      <c r="AE22" s="81" t="s">
        <v>233</v>
      </c>
      <c r="AF22" s="81" t="s">
        <v>347</v>
      </c>
      <c r="AG22" s="81" t="s">
        <v>235</v>
      </c>
      <c r="AH22" s="81" t="s">
        <v>214</v>
      </c>
      <c r="AI22" s="81"/>
      <c r="AJ22" s="81" t="s">
        <v>260</v>
      </c>
      <c r="AK22" s="82">
        <f t="shared" si="4"/>
        <v>78000</v>
      </c>
      <c r="AL22" s="91">
        <v>0</v>
      </c>
      <c r="AM22" s="83">
        <v>62000</v>
      </c>
      <c r="AN22" s="83">
        <v>16000</v>
      </c>
      <c r="AO22" s="91">
        <v>0</v>
      </c>
      <c r="AP22" s="91">
        <v>0</v>
      </c>
      <c r="AQ22" s="83">
        <v>24000</v>
      </c>
      <c r="AR22" s="91">
        <v>0</v>
      </c>
      <c r="AS22" s="83">
        <v>19000</v>
      </c>
      <c r="AT22" s="83">
        <v>5000</v>
      </c>
      <c r="AU22" s="91">
        <v>0</v>
      </c>
      <c r="AV22" s="91">
        <v>0</v>
      </c>
      <c r="AW22" s="83">
        <v>15000</v>
      </c>
      <c r="AX22" s="83">
        <v>15000</v>
      </c>
      <c r="AY22" s="83">
        <v>5000</v>
      </c>
      <c r="AZ22" s="83">
        <v>5000</v>
      </c>
      <c r="BA22" s="83">
        <v>0</v>
      </c>
      <c r="BB22" s="83">
        <v>0</v>
      </c>
      <c r="BC22" s="184">
        <v>5000</v>
      </c>
      <c r="BD22" s="180"/>
      <c r="BE22" s="191">
        <v>10</v>
      </c>
      <c r="BF22" s="180">
        <f t="shared" si="5"/>
        <v>2023910.4</v>
      </c>
      <c r="BG22" s="184">
        <v>2023910.4</v>
      </c>
      <c r="BH22" s="180">
        <v>0</v>
      </c>
      <c r="BI22" s="180">
        <v>0</v>
      </c>
      <c r="BJ22" s="180">
        <f t="shared" si="6"/>
        <v>1046987.16</v>
      </c>
      <c r="BK22" s="180"/>
      <c r="BL22" s="184">
        <v>1046987.16</v>
      </c>
      <c r="BM22" s="184">
        <v>2.32</v>
      </c>
      <c r="BN22" s="180">
        <v>10</v>
      </c>
      <c r="BO22" s="180"/>
      <c r="BP22" s="180"/>
      <c r="BQ22" s="180"/>
      <c r="BR22" s="83"/>
      <c r="BS22" s="83"/>
      <c r="BT22" s="83"/>
      <c r="BU22" s="83"/>
    </row>
    <row r="23" ht="33" customHeight="1" spans="1:73">
      <c r="A23" s="80">
        <v>1</v>
      </c>
      <c r="B23" s="81" t="s">
        <v>203</v>
      </c>
      <c r="C23" s="82" t="s">
        <v>204</v>
      </c>
      <c r="D23" s="83">
        <v>650100</v>
      </c>
      <c r="E23" s="88" t="s">
        <v>363</v>
      </c>
      <c r="F23" s="82" t="s">
        <v>364</v>
      </c>
      <c r="G23" s="88" t="s">
        <v>365</v>
      </c>
      <c r="H23" s="82" t="s">
        <v>47</v>
      </c>
      <c r="I23" s="82" t="s">
        <v>209</v>
      </c>
      <c r="J23" s="115">
        <v>2017</v>
      </c>
      <c r="K23" s="109">
        <v>7</v>
      </c>
      <c r="L23" s="116">
        <v>43709</v>
      </c>
      <c r="M23" s="116">
        <v>46357</v>
      </c>
      <c r="N23" s="84" t="s">
        <v>366</v>
      </c>
      <c r="O23" s="88" t="s">
        <v>365</v>
      </c>
      <c r="P23" s="82"/>
      <c r="Q23" s="84" t="s">
        <v>368</v>
      </c>
      <c r="R23" s="83">
        <v>497548.92</v>
      </c>
      <c r="S23" s="84" t="s">
        <v>213</v>
      </c>
      <c r="T23" s="84" t="s">
        <v>213</v>
      </c>
      <c r="U23" s="84" t="s">
        <v>213</v>
      </c>
      <c r="V23" s="84" t="s">
        <v>213</v>
      </c>
      <c r="W23" s="84" t="s">
        <v>213</v>
      </c>
      <c r="X23" s="84" t="s">
        <v>213</v>
      </c>
      <c r="Y23" s="84" t="s">
        <v>213</v>
      </c>
      <c r="Z23" s="84" t="s">
        <v>213</v>
      </c>
      <c r="AA23" s="84" t="s">
        <v>213</v>
      </c>
      <c r="AB23" s="83">
        <v>149548.92</v>
      </c>
      <c r="AC23" s="83">
        <v>5000</v>
      </c>
      <c r="AD23" s="83" t="s">
        <v>213</v>
      </c>
      <c r="AE23" s="83" t="s">
        <v>213</v>
      </c>
      <c r="AF23" s="84" t="s">
        <v>369</v>
      </c>
      <c r="AG23" s="84" t="s">
        <v>362</v>
      </c>
      <c r="AH23" s="84" t="s">
        <v>214</v>
      </c>
      <c r="AI23" s="83"/>
      <c r="AJ23" s="83" t="s">
        <v>260</v>
      </c>
      <c r="AK23" s="82">
        <f t="shared" ref="AK23:AK44" si="7">AL23+AM23+AN23+AO23+AP23</f>
        <v>497548.92</v>
      </c>
      <c r="AL23" s="83">
        <v>5000</v>
      </c>
      <c r="AM23" s="83">
        <v>348000</v>
      </c>
      <c r="AN23" s="83">
        <v>0</v>
      </c>
      <c r="AO23" s="83">
        <v>0</v>
      </c>
      <c r="AP23" s="83">
        <v>144548.92</v>
      </c>
      <c r="AQ23" s="83">
        <f>SUM(AR23:AV23)</f>
        <v>105000</v>
      </c>
      <c r="AR23" s="83">
        <v>5000</v>
      </c>
      <c r="AS23" s="83">
        <v>100000</v>
      </c>
      <c r="AT23" s="83">
        <v>0</v>
      </c>
      <c r="AU23" s="83">
        <v>0</v>
      </c>
      <c r="AV23" s="83">
        <v>0</v>
      </c>
      <c r="AW23" s="83">
        <v>65000</v>
      </c>
      <c r="AX23" s="83">
        <v>50000</v>
      </c>
      <c r="AY23" s="83">
        <v>120000</v>
      </c>
      <c r="AZ23" s="83">
        <v>100000</v>
      </c>
      <c r="BA23" s="135">
        <v>207548.92</v>
      </c>
      <c r="BB23" s="83">
        <v>98000</v>
      </c>
      <c r="BC23" s="180">
        <v>20000</v>
      </c>
      <c r="BD23" s="180">
        <v>0</v>
      </c>
      <c r="BE23" s="191">
        <v>10</v>
      </c>
      <c r="BF23" s="180">
        <f t="shared" ref="BF23:BF44" si="8">BG23+BH23+BI23</f>
        <v>2018998</v>
      </c>
      <c r="BG23" s="180">
        <v>2018998</v>
      </c>
      <c r="BH23" s="180">
        <v>0</v>
      </c>
      <c r="BI23" s="180">
        <v>0</v>
      </c>
      <c r="BJ23" s="180">
        <f t="shared" ref="BJ23:BJ44" si="9">BK23+BL23</f>
        <v>1704171.39</v>
      </c>
      <c r="BK23" s="180">
        <v>497548.92</v>
      </c>
      <c r="BL23" s="180">
        <v>1206622.47</v>
      </c>
      <c r="BM23" s="180">
        <v>1.54</v>
      </c>
      <c r="BN23" s="180">
        <v>10</v>
      </c>
      <c r="BO23" s="180">
        <v>105000</v>
      </c>
      <c r="BP23" s="180">
        <v>105000</v>
      </c>
      <c r="BQ23" s="180"/>
      <c r="BR23" s="83"/>
      <c r="BS23" s="83"/>
      <c r="BT23" s="83"/>
      <c r="BU23" s="83"/>
    </row>
    <row r="24" s="35" customFormat="1" ht="33" customHeight="1" spans="1:73">
      <c r="A24" s="80">
        <v>1</v>
      </c>
      <c r="B24" s="81" t="s">
        <v>203</v>
      </c>
      <c r="C24" s="82" t="s">
        <v>204</v>
      </c>
      <c r="D24" s="83">
        <v>650100</v>
      </c>
      <c r="E24" s="81" t="s">
        <v>370</v>
      </c>
      <c r="F24" s="82" t="s">
        <v>371</v>
      </c>
      <c r="G24" s="82" t="s">
        <v>365</v>
      </c>
      <c r="H24" s="82" t="s">
        <v>47</v>
      </c>
      <c r="I24" s="82" t="s">
        <v>209</v>
      </c>
      <c r="J24" s="117">
        <v>2017</v>
      </c>
      <c r="K24" s="111">
        <v>4</v>
      </c>
      <c r="L24" s="118">
        <v>43922</v>
      </c>
      <c r="M24" s="118">
        <v>44896</v>
      </c>
      <c r="N24" s="84" t="s">
        <v>366</v>
      </c>
      <c r="O24" s="84" t="s">
        <v>365</v>
      </c>
      <c r="P24" s="84"/>
      <c r="Q24" s="84" t="s">
        <v>373</v>
      </c>
      <c r="R24" s="84">
        <v>156662.25</v>
      </c>
      <c r="S24" s="84" t="s">
        <v>213</v>
      </c>
      <c r="T24" s="84" t="s">
        <v>213</v>
      </c>
      <c r="U24" s="84" t="s">
        <v>213</v>
      </c>
      <c r="V24" s="84" t="s">
        <v>213</v>
      </c>
      <c r="W24" s="84" t="s">
        <v>213</v>
      </c>
      <c r="X24" s="84" t="s">
        <v>213</v>
      </c>
      <c r="Y24" s="84" t="s">
        <v>213</v>
      </c>
      <c r="Z24" s="84" t="s">
        <v>213</v>
      </c>
      <c r="AA24" s="84" t="s">
        <v>213</v>
      </c>
      <c r="AB24" s="83">
        <v>48662.25</v>
      </c>
      <c r="AC24" s="141">
        <v>119</v>
      </c>
      <c r="AD24" s="85" t="s">
        <v>213</v>
      </c>
      <c r="AE24" s="84" t="s">
        <v>213</v>
      </c>
      <c r="AF24" s="84" t="s">
        <v>374</v>
      </c>
      <c r="AG24" s="84" t="s">
        <v>215</v>
      </c>
      <c r="AH24" s="84" t="s">
        <v>214</v>
      </c>
      <c r="AI24" s="84"/>
      <c r="AJ24" s="84" t="s">
        <v>260</v>
      </c>
      <c r="AK24" s="82">
        <f t="shared" si="7"/>
        <v>156662.25</v>
      </c>
      <c r="AL24" s="141">
        <v>119</v>
      </c>
      <c r="AM24" s="141">
        <v>108000</v>
      </c>
      <c r="AN24" s="141">
        <v>0</v>
      </c>
      <c r="AO24" s="141">
        <v>0</v>
      </c>
      <c r="AP24" s="141">
        <v>48543.25</v>
      </c>
      <c r="AQ24" s="141">
        <f>+AR24+AS24+AT24+AU24+AV24</f>
        <v>76119</v>
      </c>
      <c r="AR24" s="141">
        <v>119</v>
      </c>
      <c r="AS24" s="141">
        <v>76000</v>
      </c>
      <c r="AT24" s="141">
        <v>0</v>
      </c>
      <c r="AU24" s="141">
        <v>0</v>
      </c>
      <c r="AV24" s="141">
        <v>0</v>
      </c>
      <c r="AW24" s="141">
        <v>40000</v>
      </c>
      <c r="AX24" s="141">
        <v>30000</v>
      </c>
      <c r="AY24" s="141">
        <v>40543.25</v>
      </c>
      <c r="AZ24" s="141">
        <v>2000</v>
      </c>
      <c r="BA24" s="83"/>
      <c r="BB24" s="83"/>
      <c r="BC24" s="180">
        <v>15000</v>
      </c>
      <c r="BD24" s="180"/>
      <c r="BE24" s="191">
        <v>10</v>
      </c>
      <c r="BF24" s="180">
        <f t="shared" si="8"/>
        <v>602576.15</v>
      </c>
      <c r="BG24" s="180">
        <v>602576.15</v>
      </c>
      <c r="BH24" s="180">
        <v>0</v>
      </c>
      <c r="BI24" s="180">
        <v>0</v>
      </c>
      <c r="BJ24" s="180">
        <f t="shared" si="9"/>
        <v>451572.82</v>
      </c>
      <c r="BK24" s="180">
        <v>156662.25</v>
      </c>
      <c r="BL24" s="180">
        <v>294910.57</v>
      </c>
      <c r="BM24" s="180">
        <v>1.5</v>
      </c>
      <c r="BN24" s="180">
        <v>10</v>
      </c>
      <c r="BO24" s="180">
        <v>76119</v>
      </c>
      <c r="BP24" s="180">
        <v>76119</v>
      </c>
      <c r="BQ24" s="180"/>
      <c r="BR24" s="83"/>
      <c r="BS24" s="83"/>
      <c r="BT24" s="83"/>
      <c r="BU24" s="83"/>
    </row>
    <row r="25" s="2" customFormat="1" ht="33" customHeight="1" spans="1:73">
      <c r="A25" s="80">
        <v>1</v>
      </c>
      <c r="B25" s="81" t="s">
        <v>203</v>
      </c>
      <c r="C25" s="82" t="s">
        <v>204</v>
      </c>
      <c r="D25" s="83">
        <v>650100</v>
      </c>
      <c r="E25" s="81" t="s">
        <v>375</v>
      </c>
      <c r="F25" s="81" t="s">
        <v>376</v>
      </c>
      <c r="G25" s="81" t="s">
        <v>377</v>
      </c>
      <c r="H25" s="89" t="s">
        <v>45</v>
      </c>
      <c r="I25" s="81" t="s">
        <v>241</v>
      </c>
      <c r="J25" s="81">
        <v>2020</v>
      </c>
      <c r="K25" s="109">
        <v>2</v>
      </c>
      <c r="L25" s="110">
        <v>44348</v>
      </c>
      <c r="M25" s="110">
        <v>44896</v>
      </c>
      <c r="N25" s="81" t="s">
        <v>378</v>
      </c>
      <c r="O25" s="81" t="s">
        <v>377</v>
      </c>
      <c r="P25" s="81"/>
      <c r="Q25" s="81" t="s">
        <v>380</v>
      </c>
      <c r="R25" s="83">
        <v>8000</v>
      </c>
      <c r="S25" s="81" t="s">
        <v>213</v>
      </c>
      <c r="T25" s="81" t="s">
        <v>214</v>
      </c>
      <c r="U25" s="81" t="s">
        <v>214</v>
      </c>
      <c r="V25" s="81" t="s">
        <v>214</v>
      </c>
      <c r="W25" s="81" t="s">
        <v>213</v>
      </c>
      <c r="X25" s="81" t="s">
        <v>213</v>
      </c>
      <c r="Y25" s="81" t="s">
        <v>214</v>
      </c>
      <c r="Z25" s="81" t="s">
        <v>214</v>
      </c>
      <c r="AA25" s="81" t="s">
        <v>214</v>
      </c>
      <c r="AB25" s="83">
        <v>3000</v>
      </c>
      <c r="AC25" s="83"/>
      <c r="AD25" s="82" t="s">
        <v>213</v>
      </c>
      <c r="AE25" s="81" t="s">
        <v>213</v>
      </c>
      <c r="AF25" s="81" t="s">
        <v>381</v>
      </c>
      <c r="AG25" s="81" t="s">
        <v>362</v>
      </c>
      <c r="AH25" s="81" t="s">
        <v>213</v>
      </c>
      <c r="AI25" s="81" t="s">
        <v>382</v>
      </c>
      <c r="AJ25" s="81" t="s">
        <v>260</v>
      </c>
      <c r="AK25" s="82">
        <f t="shared" si="7"/>
        <v>8000</v>
      </c>
      <c r="AL25" s="83"/>
      <c r="AM25" s="83">
        <v>5000</v>
      </c>
      <c r="AN25" s="83">
        <v>3000</v>
      </c>
      <c r="AO25" s="83"/>
      <c r="AP25" s="83"/>
      <c r="AQ25" s="83"/>
      <c r="AR25" s="83"/>
      <c r="AS25" s="83"/>
      <c r="AT25" s="83"/>
      <c r="AU25" s="83"/>
      <c r="AV25" s="83"/>
      <c r="AW25" s="83">
        <v>4000</v>
      </c>
      <c r="AX25" s="83">
        <v>3000</v>
      </c>
      <c r="AY25" s="83">
        <v>4000</v>
      </c>
      <c r="AZ25" s="83">
        <v>2000</v>
      </c>
      <c r="BA25" s="83"/>
      <c r="BB25" s="83"/>
      <c r="BC25" s="180">
        <v>3000</v>
      </c>
      <c r="BD25" s="180"/>
      <c r="BE25" s="191">
        <v>15</v>
      </c>
      <c r="BF25" s="180">
        <f t="shared" si="8"/>
        <v>23922.19</v>
      </c>
      <c r="BG25" s="180">
        <v>23922.19</v>
      </c>
      <c r="BH25" s="180"/>
      <c r="BI25" s="180"/>
      <c r="BJ25" s="180">
        <f t="shared" si="9"/>
        <v>18263.56</v>
      </c>
      <c r="BK25" s="180">
        <v>8000</v>
      </c>
      <c r="BL25" s="180">
        <v>10263.56</v>
      </c>
      <c r="BM25" s="180">
        <v>1.63</v>
      </c>
      <c r="BN25" s="180">
        <v>15</v>
      </c>
      <c r="BO25" s="180"/>
      <c r="BP25" s="180"/>
      <c r="BQ25" s="180"/>
      <c r="BR25" s="83"/>
      <c r="BS25" s="83"/>
      <c r="BT25" s="83"/>
      <c r="BU25" s="83"/>
    </row>
    <row r="26" s="2" customFormat="1" ht="33" customHeight="1" spans="1:73">
      <c r="A26" s="80">
        <v>1</v>
      </c>
      <c r="B26" s="81" t="s">
        <v>203</v>
      </c>
      <c r="C26" s="82" t="s">
        <v>204</v>
      </c>
      <c r="D26" s="83">
        <v>650100</v>
      </c>
      <c r="E26" s="81" t="s">
        <v>383</v>
      </c>
      <c r="F26" s="81" t="s">
        <v>384</v>
      </c>
      <c r="G26" s="81" t="s">
        <v>377</v>
      </c>
      <c r="H26" s="81" t="s">
        <v>45</v>
      </c>
      <c r="I26" s="81" t="s">
        <v>241</v>
      </c>
      <c r="J26" s="81">
        <v>2020</v>
      </c>
      <c r="K26" s="109">
        <v>2</v>
      </c>
      <c r="L26" s="110">
        <v>44409</v>
      </c>
      <c r="M26" s="110">
        <v>44896</v>
      </c>
      <c r="N26" s="81" t="s">
        <v>385</v>
      </c>
      <c r="O26" s="81" t="s">
        <v>377</v>
      </c>
      <c r="P26" s="81"/>
      <c r="Q26" s="83" t="s">
        <v>387</v>
      </c>
      <c r="R26" s="83">
        <v>53339</v>
      </c>
      <c r="S26" s="81" t="s">
        <v>213</v>
      </c>
      <c r="T26" s="81" t="s">
        <v>214</v>
      </c>
      <c r="U26" s="81" t="s">
        <v>214</v>
      </c>
      <c r="V26" s="81" t="s">
        <v>214</v>
      </c>
      <c r="W26" s="81" t="s">
        <v>213</v>
      </c>
      <c r="X26" s="81" t="s">
        <v>214</v>
      </c>
      <c r="Y26" s="81" t="s">
        <v>214</v>
      </c>
      <c r="Z26" s="81" t="s">
        <v>214</v>
      </c>
      <c r="AA26" s="81" t="s">
        <v>214</v>
      </c>
      <c r="AB26" s="83">
        <v>18339</v>
      </c>
      <c r="AC26" s="83"/>
      <c r="AD26" s="82" t="s">
        <v>213</v>
      </c>
      <c r="AE26" s="81" t="s">
        <v>213</v>
      </c>
      <c r="AF26" s="81" t="s">
        <v>388</v>
      </c>
      <c r="AG26" s="81" t="s">
        <v>362</v>
      </c>
      <c r="AH26" s="81" t="s">
        <v>213</v>
      </c>
      <c r="AI26" s="81" t="s">
        <v>382</v>
      </c>
      <c r="AJ26" s="81" t="s">
        <v>236</v>
      </c>
      <c r="AK26" s="82">
        <f t="shared" si="7"/>
        <v>53339</v>
      </c>
      <c r="AL26" s="83"/>
      <c r="AM26" s="83">
        <v>35000</v>
      </c>
      <c r="AN26" s="83">
        <v>18339</v>
      </c>
      <c r="AO26" s="83"/>
      <c r="AP26" s="83"/>
      <c r="AQ26" s="83"/>
      <c r="AR26" s="83"/>
      <c r="AS26" s="83"/>
      <c r="AT26" s="83"/>
      <c r="AU26" s="83"/>
      <c r="AV26" s="83"/>
      <c r="AW26" s="83">
        <v>11000</v>
      </c>
      <c r="AX26" s="83">
        <v>10000</v>
      </c>
      <c r="AY26" s="83">
        <v>42339</v>
      </c>
      <c r="AZ26" s="83">
        <v>25000</v>
      </c>
      <c r="BA26" s="83"/>
      <c r="BB26" s="83"/>
      <c r="BC26" s="180">
        <v>10000</v>
      </c>
      <c r="BD26" s="180"/>
      <c r="BE26" s="191">
        <v>20</v>
      </c>
      <c r="BF26" s="180">
        <f t="shared" si="8"/>
        <v>156037.22</v>
      </c>
      <c r="BG26" s="195">
        <v>156037.22</v>
      </c>
      <c r="BH26" s="195"/>
      <c r="BI26" s="195"/>
      <c r="BJ26" s="180">
        <f t="shared" si="9"/>
        <v>62753.31</v>
      </c>
      <c r="BK26" s="195">
        <v>53339</v>
      </c>
      <c r="BL26" s="195">
        <v>9414.31</v>
      </c>
      <c r="BM26" s="180">
        <v>1.78</v>
      </c>
      <c r="BN26" s="180">
        <v>20</v>
      </c>
      <c r="BO26" s="180"/>
      <c r="BP26" s="180"/>
      <c r="BQ26" s="180"/>
      <c r="BR26" s="83"/>
      <c r="BS26" s="83"/>
      <c r="BT26" s="83"/>
      <c r="BU26" s="83"/>
    </row>
    <row r="27" ht="33" customHeight="1" spans="1:73">
      <c r="A27" s="80">
        <v>1</v>
      </c>
      <c r="B27" s="81" t="s">
        <v>203</v>
      </c>
      <c r="C27" s="82" t="s">
        <v>204</v>
      </c>
      <c r="D27" s="83">
        <v>650100</v>
      </c>
      <c r="E27" s="82" t="s">
        <v>2163</v>
      </c>
      <c r="F27" s="82" t="s">
        <v>390</v>
      </c>
      <c r="G27" s="82" t="s">
        <v>391</v>
      </c>
      <c r="H27" s="82"/>
      <c r="I27" s="82" t="s">
        <v>209</v>
      </c>
      <c r="J27" s="119">
        <v>2020</v>
      </c>
      <c r="K27" s="109">
        <v>3</v>
      </c>
      <c r="L27" s="120">
        <v>43983</v>
      </c>
      <c r="M27" s="120">
        <v>44866</v>
      </c>
      <c r="N27" s="82" t="s">
        <v>392</v>
      </c>
      <c r="O27" s="82" t="s">
        <v>391</v>
      </c>
      <c r="P27" s="82"/>
      <c r="Q27" s="82" t="s">
        <v>394</v>
      </c>
      <c r="R27" s="83">
        <v>37000</v>
      </c>
      <c r="S27" s="83" t="s">
        <v>213</v>
      </c>
      <c r="T27" s="83" t="s">
        <v>213</v>
      </c>
      <c r="U27" s="83" t="s">
        <v>214</v>
      </c>
      <c r="V27" s="83" t="s">
        <v>213</v>
      </c>
      <c r="W27" s="83" t="s">
        <v>213</v>
      </c>
      <c r="X27" s="83" t="s">
        <v>213</v>
      </c>
      <c r="Y27" s="83" t="s">
        <v>214</v>
      </c>
      <c r="Z27" s="83" t="s">
        <v>213</v>
      </c>
      <c r="AA27" s="83" t="s">
        <v>214</v>
      </c>
      <c r="AB27" s="83"/>
      <c r="AC27" s="83"/>
      <c r="AD27" s="83" t="s">
        <v>213</v>
      </c>
      <c r="AE27" s="83" t="s">
        <v>213</v>
      </c>
      <c r="AF27" s="83" t="s">
        <v>395</v>
      </c>
      <c r="AG27" s="83" t="s">
        <v>396</v>
      </c>
      <c r="AH27" s="83" t="s">
        <v>213</v>
      </c>
      <c r="AI27" s="83"/>
      <c r="AJ27" s="83" t="s">
        <v>236</v>
      </c>
      <c r="AK27" s="82">
        <f t="shared" si="7"/>
        <v>37000</v>
      </c>
      <c r="AL27" s="82"/>
      <c r="AM27" s="82">
        <v>29000</v>
      </c>
      <c r="AN27" s="82">
        <v>8000</v>
      </c>
      <c r="AO27" s="82"/>
      <c r="AP27" s="82">
        <v>0</v>
      </c>
      <c r="AQ27" s="82">
        <f>AR27+AS27+AT27+AV27+AU27</f>
        <v>0</v>
      </c>
      <c r="AR27" s="82">
        <v>0</v>
      </c>
      <c r="AS27" s="82">
        <v>0</v>
      </c>
      <c r="AT27" s="82">
        <v>0</v>
      </c>
      <c r="AU27" s="82">
        <v>0</v>
      </c>
      <c r="AV27" s="82">
        <v>0</v>
      </c>
      <c r="AW27" s="82">
        <v>12000</v>
      </c>
      <c r="AX27" s="82">
        <v>12000</v>
      </c>
      <c r="AY27" s="82">
        <v>25000</v>
      </c>
      <c r="AZ27" s="82">
        <v>17000</v>
      </c>
      <c r="BA27" s="82"/>
      <c r="BB27" s="82">
        <v>0</v>
      </c>
      <c r="BC27" s="180">
        <v>12000</v>
      </c>
      <c r="BD27" s="180">
        <v>0</v>
      </c>
      <c r="BE27" s="191">
        <v>15</v>
      </c>
      <c r="BF27" s="180">
        <f t="shared" si="8"/>
        <v>141522.94</v>
      </c>
      <c r="BG27" s="180">
        <v>141522.94</v>
      </c>
      <c r="BH27" s="180"/>
      <c r="BI27" s="180"/>
      <c r="BJ27" s="180">
        <f t="shared" si="9"/>
        <v>81487.88</v>
      </c>
      <c r="BK27" s="180">
        <v>32037.18</v>
      </c>
      <c r="BL27" s="180">
        <v>49450.7</v>
      </c>
      <c r="BM27" s="180">
        <v>1.74</v>
      </c>
      <c r="BN27" s="180">
        <v>15</v>
      </c>
      <c r="BO27" s="180"/>
      <c r="BP27" s="180"/>
      <c r="BQ27" s="180"/>
      <c r="BR27" s="83"/>
      <c r="BS27" s="83"/>
      <c r="BT27" s="83"/>
      <c r="BU27" s="83"/>
    </row>
    <row r="28" s="39" customFormat="1" ht="33" customHeight="1" spans="1:73">
      <c r="A28" s="80">
        <v>1</v>
      </c>
      <c r="B28" s="81" t="s">
        <v>203</v>
      </c>
      <c r="C28" s="82" t="s">
        <v>397</v>
      </c>
      <c r="D28" s="83">
        <v>650102</v>
      </c>
      <c r="E28" s="84" t="s">
        <v>398</v>
      </c>
      <c r="F28" s="82" t="s">
        <v>399</v>
      </c>
      <c r="G28" s="82" t="s">
        <v>400</v>
      </c>
      <c r="H28" s="82" t="s">
        <v>15</v>
      </c>
      <c r="I28" s="82" t="s">
        <v>209</v>
      </c>
      <c r="J28" s="82" t="s">
        <v>291</v>
      </c>
      <c r="K28" s="109">
        <v>1</v>
      </c>
      <c r="L28" s="121" t="s">
        <v>401</v>
      </c>
      <c r="M28" s="121" t="s">
        <v>304</v>
      </c>
      <c r="N28" s="82" t="s">
        <v>402</v>
      </c>
      <c r="O28" s="82" t="s">
        <v>400</v>
      </c>
      <c r="P28" s="82" t="s">
        <v>403</v>
      </c>
      <c r="Q28" s="81" t="s">
        <v>404</v>
      </c>
      <c r="R28" s="83">
        <v>7000</v>
      </c>
      <c r="S28" s="83" t="s">
        <v>213</v>
      </c>
      <c r="T28" s="83" t="s">
        <v>213</v>
      </c>
      <c r="U28" s="138" t="s">
        <v>213</v>
      </c>
      <c r="V28" s="83" t="s">
        <v>213</v>
      </c>
      <c r="W28" s="83" t="s">
        <v>213</v>
      </c>
      <c r="X28" s="83" t="s">
        <v>213</v>
      </c>
      <c r="Y28" s="83" t="s">
        <v>213</v>
      </c>
      <c r="Z28" s="83" t="s">
        <v>214</v>
      </c>
      <c r="AA28" s="83" t="s">
        <v>214</v>
      </c>
      <c r="AB28" s="109">
        <v>2000</v>
      </c>
      <c r="AC28" s="83">
        <v>0</v>
      </c>
      <c r="AD28" s="81" t="s">
        <v>213</v>
      </c>
      <c r="AE28" s="81" t="s">
        <v>213</v>
      </c>
      <c r="AF28" s="83" t="s">
        <v>405</v>
      </c>
      <c r="AG28" s="81" t="s">
        <v>406</v>
      </c>
      <c r="AH28" s="83" t="s">
        <v>214</v>
      </c>
      <c r="AI28" s="83" t="s">
        <v>214</v>
      </c>
      <c r="AJ28" s="83" t="s">
        <v>260</v>
      </c>
      <c r="AK28" s="82">
        <f t="shared" si="7"/>
        <v>7000</v>
      </c>
      <c r="AL28" s="83">
        <v>0</v>
      </c>
      <c r="AM28" s="83">
        <v>2000</v>
      </c>
      <c r="AN28" s="83">
        <v>1000</v>
      </c>
      <c r="AO28" s="83">
        <v>4000</v>
      </c>
      <c r="AP28" s="83">
        <v>0</v>
      </c>
      <c r="AQ28" s="83">
        <v>0</v>
      </c>
      <c r="AR28" s="83">
        <v>0</v>
      </c>
      <c r="AS28" s="83">
        <v>0</v>
      </c>
      <c r="AT28" s="83">
        <v>0</v>
      </c>
      <c r="AU28" s="83">
        <v>0</v>
      </c>
      <c r="AV28" s="83">
        <v>0</v>
      </c>
      <c r="AW28" s="83">
        <v>7000</v>
      </c>
      <c r="AX28" s="83">
        <v>2000</v>
      </c>
      <c r="AY28" s="83">
        <v>0</v>
      </c>
      <c r="AZ28" s="83">
        <v>0</v>
      </c>
      <c r="BA28" s="83">
        <v>0</v>
      </c>
      <c r="BB28" s="83">
        <v>0</v>
      </c>
      <c r="BC28" s="180">
        <v>2000</v>
      </c>
      <c r="BD28" s="180">
        <v>1000</v>
      </c>
      <c r="BE28" s="191">
        <v>10</v>
      </c>
      <c r="BF28" s="180">
        <f t="shared" si="8"/>
        <v>19672.72</v>
      </c>
      <c r="BG28" s="180">
        <v>19672.72</v>
      </c>
      <c r="BH28" s="180">
        <v>0</v>
      </c>
      <c r="BI28" s="180">
        <v>0</v>
      </c>
      <c r="BJ28" s="180">
        <f t="shared" si="9"/>
        <v>14548.25</v>
      </c>
      <c r="BK28" s="180">
        <v>7000</v>
      </c>
      <c r="BL28" s="180">
        <v>7548.25</v>
      </c>
      <c r="BM28" s="180">
        <v>1.56</v>
      </c>
      <c r="BN28" s="180">
        <v>10</v>
      </c>
      <c r="BO28" s="180"/>
      <c r="BP28" s="180"/>
      <c r="BQ28" s="180"/>
      <c r="BR28" s="83"/>
      <c r="BS28" s="83"/>
      <c r="BT28" s="83"/>
      <c r="BU28" s="83"/>
    </row>
    <row r="29" s="4" customFormat="1" ht="33" customHeight="1" spans="1:73">
      <c r="A29" s="80">
        <v>1</v>
      </c>
      <c r="B29" s="81" t="s">
        <v>203</v>
      </c>
      <c r="C29" s="82" t="s">
        <v>397</v>
      </c>
      <c r="D29" s="83">
        <v>650102</v>
      </c>
      <c r="E29" s="82" t="s">
        <v>407</v>
      </c>
      <c r="F29" s="82" t="s">
        <v>408</v>
      </c>
      <c r="G29" s="82" t="s">
        <v>409</v>
      </c>
      <c r="H29" s="82" t="s">
        <v>55</v>
      </c>
      <c r="I29" s="82" t="s">
        <v>209</v>
      </c>
      <c r="J29" s="82" t="s">
        <v>291</v>
      </c>
      <c r="K29" s="109">
        <v>3</v>
      </c>
      <c r="L29" s="116">
        <v>44287</v>
      </c>
      <c r="M29" s="116">
        <v>45261</v>
      </c>
      <c r="N29" s="82" t="s">
        <v>410</v>
      </c>
      <c r="O29" s="82" t="s">
        <v>409</v>
      </c>
      <c r="P29" s="82" t="s">
        <v>411</v>
      </c>
      <c r="Q29" s="82" t="s">
        <v>412</v>
      </c>
      <c r="R29" s="83">
        <v>65000</v>
      </c>
      <c r="S29" s="139" t="s">
        <v>213</v>
      </c>
      <c r="T29" s="139" t="s">
        <v>213</v>
      </c>
      <c r="U29" s="139" t="s">
        <v>213</v>
      </c>
      <c r="V29" s="139" t="s">
        <v>214</v>
      </c>
      <c r="W29" s="139" t="s">
        <v>213</v>
      </c>
      <c r="X29" s="83" t="s">
        <v>213</v>
      </c>
      <c r="Y29" s="83" t="s">
        <v>213</v>
      </c>
      <c r="Z29" s="83" t="s">
        <v>214</v>
      </c>
      <c r="AA29" s="83" t="s">
        <v>214</v>
      </c>
      <c r="AB29" s="83">
        <v>33000</v>
      </c>
      <c r="AC29" s="83">
        <v>0</v>
      </c>
      <c r="AD29" s="139" t="s">
        <v>213</v>
      </c>
      <c r="AE29" s="139" t="s">
        <v>213</v>
      </c>
      <c r="AF29" s="84" t="s">
        <v>413</v>
      </c>
      <c r="AG29" s="139" t="s">
        <v>287</v>
      </c>
      <c r="AH29" s="139" t="s">
        <v>214</v>
      </c>
      <c r="AI29" s="139" t="s">
        <v>214</v>
      </c>
      <c r="AJ29" s="139" t="s">
        <v>260</v>
      </c>
      <c r="AK29" s="82">
        <f t="shared" si="7"/>
        <v>65000</v>
      </c>
      <c r="AL29" s="83">
        <v>0</v>
      </c>
      <c r="AM29" s="83">
        <v>32000</v>
      </c>
      <c r="AN29" s="83">
        <v>33000</v>
      </c>
      <c r="AO29" s="83">
        <v>0</v>
      </c>
      <c r="AP29" s="83">
        <v>0</v>
      </c>
      <c r="AQ29" s="83">
        <v>0</v>
      </c>
      <c r="AR29" s="83">
        <v>0</v>
      </c>
      <c r="AS29" s="83">
        <v>0</v>
      </c>
      <c r="AT29" s="83">
        <v>0</v>
      </c>
      <c r="AU29" s="83">
        <v>0</v>
      </c>
      <c r="AV29" s="83">
        <v>0</v>
      </c>
      <c r="AW29" s="83">
        <v>19500</v>
      </c>
      <c r="AX29" s="83">
        <v>10000</v>
      </c>
      <c r="AY29" s="83">
        <v>26000</v>
      </c>
      <c r="AZ29" s="83">
        <v>22000</v>
      </c>
      <c r="BA29" s="83">
        <v>19500</v>
      </c>
      <c r="BB29" s="83">
        <v>0</v>
      </c>
      <c r="BC29" s="180">
        <v>5000</v>
      </c>
      <c r="BD29" s="180">
        <v>0</v>
      </c>
      <c r="BE29" s="191">
        <v>15</v>
      </c>
      <c r="BF29" s="180">
        <f t="shared" si="8"/>
        <v>215443.01</v>
      </c>
      <c r="BG29" s="180">
        <v>215443.01</v>
      </c>
      <c r="BH29" s="180">
        <v>0</v>
      </c>
      <c r="BI29" s="180">
        <v>0</v>
      </c>
      <c r="BJ29" s="180">
        <f t="shared" si="9"/>
        <v>147376.34</v>
      </c>
      <c r="BK29" s="180">
        <v>65000</v>
      </c>
      <c r="BL29" s="180">
        <v>82376.34</v>
      </c>
      <c r="BM29" s="180">
        <v>2.48</v>
      </c>
      <c r="BN29" s="180">
        <v>15</v>
      </c>
      <c r="BO29" s="180"/>
      <c r="BP29" s="180"/>
      <c r="BQ29" s="180"/>
      <c r="BR29" s="83"/>
      <c r="BS29" s="83"/>
      <c r="BT29" s="83"/>
      <c r="BU29" s="83"/>
    </row>
    <row r="30" s="2" customFormat="1" ht="33" customHeight="1" spans="1:73">
      <c r="A30" s="80">
        <v>1</v>
      </c>
      <c r="B30" s="81" t="s">
        <v>203</v>
      </c>
      <c r="C30" s="81" t="s">
        <v>414</v>
      </c>
      <c r="D30" s="81">
        <v>650103</v>
      </c>
      <c r="E30" s="84" t="s">
        <v>415</v>
      </c>
      <c r="F30" s="81" t="s">
        <v>416</v>
      </c>
      <c r="G30" s="81" t="s">
        <v>417</v>
      </c>
      <c r="H30" s="89" t="s">
        <v>15</v>
      </c>
      <c r="I30" s="82" t="s">
        <v>209</v>
      </c>
      <c r="J30" s="81">
        <v>2020</v>
      </c>
      <c r="K30" s="109">
        <v>3</v>
      </c>
      <c r="L30" s="91" t="s">
        <v>418</v>
      </c>
      <c r="M30" s="91" t="s">
        <v>243</v>
      </c>
      <c r="N30" s="81" t="s">
        <v>419</v>
      </c>
      <c r="O30" s="81" t="s">
        <v>417</v>
      </c>
      <c r="P30" s="81"/>
      <c r="Q30" s="81" t="s">
        <v>421</v>
      </c>
      <c r="R30" s="81">
        <v>52632</v>
      </c>
      <c r="S30" s="81" t="s">
        <v>213</v>
      </c>
      <c r="T30" s="81" t="s">
        <v>213</v>
      </c>
      <c r="U30" s="81" t="s">
        <v>214</v>
      </c>
      <c r="V30" s="81" t="s">
        <v>213</v>
      </c>
      <c r="W30" s="81" t="s">
        <v>213</v>
      </c>
      <c r="X30" s="81" t="s">
        <v>213</v>
      </c>
      <c r="Y30" s="81" t="s">
        <v>213</v>
      </c>
      <c r="Z30" s="81" t="s">
        <v>213</v>
      </c>
      <c r="AA30" s="81" t="s">
        <v>213</v>
      </c>
      <c r="AB30" s="82"/>
      <c r="AC30" s="82"/>
      <c r="AD30" s="82" t="s">
        <v>213</v>
      </c>
      <c r="AE30" s="81" t="s">
        <v>213</v>
      </c>
      <c r="AF30" s="81" t="s">
        <v>422</v>
      </c>
      <c r="AG30" s="81" t="s">
        <v>423</v>
      </c>
      <c r="AH30" s="81" t="s">
        <v>214</v>
      </c>
      <c r="AI30" s="81"/>
      <c r="AJ30" s="81" t="s">
        <v>260</v>
      </c>
      <c r="AK30" s="82">
        <f t="shared" si="7"/>
        <v>52632</v>
      </c>
      <c r="AL30" s="82">
        <v>42632</v>
      </c>
      <c r="AM30" s="82">
        <v>10000</v>
      </c>
      <c r="AN30" s="82"/>
      <c r="AO30" s="82"/>
      <c r="AP30" s="82"/>
      <c r="AQ30" s="82">
        <v>6900</v>
      </c>
      <c r="AR30" s="82">
        <v>1900</v>
      </c>
      <c r="AS30" s="82">
        <v>5000</v>
      </c>
      <c r="AT30" s="82"/>
      <c r="AU30" s="82"/>
      <c r="AV30" s="82"/>
      <c r="AW30" s="82">
        <v>15034</v>
      </c>
      <c r="AX30" s="82">
        <v>3000</v>
      </c>
      <c r="AY30" s="82">
        <v>30698</v>
      </c>
      <c r="AZ30" s="82">
        <v>2000</v>
      </c>
      <c r="BA30" s="82"/>
      <c r="BB30" s="82"/>
      <c r="BC30" s="180">
        <v>3000</v>
      </c>
      <c r="BD30" s="180"/>
      <c r="BE30" s="191">
        <v>7</v>
      </c>
      <c r="BF30" s="180">
        <f t="shared" si="8"/>
        <v>51667.2</v>
      </c>
      <c r="BG30" s="180">
        <v>51667.2</v>
      </c>
      <c r="BH30" s="180"/>
      <c r="BI30" s="180"/>
      <c r="BJ30" s="180">
        <f t="shared" si="9"/>
        <v>75909.13</v>
      </c>
      <c r="BK30" s="180">
        <v>52632</v>
      </c>
      <c r="BL30" s="180">
        <v>23277.13</v>
      </c>
      <c r="BM30" s="180">
        <v>2.26</v>
      </c>
      <c r="BN30" s="180">
        <v>7</v>
      </c>
      <c r="BO30" s="180"/>
      <c r="BP30" s="180"/>
      <c r="BQ30" s="180"/>
      <c r="BR30" s="82"/>
      <c r="BS30" s="81"/>
      <c r="BT30" s="81"/>
      <c r="BU30" s="83"/>
    </row>
    <row r="31" s="40" customFormat="1" ht="33" customHeight="1" spans="1:73">
      <c r="A31" s="80">
        <v>1</v>
      </c>
      <c r="B31" s="81" t="s">
        <v>203</v>
      </c>
      <c r="C31" s="83" t="s">
        <v>424</v>
      </c>
      <c r="D31" s="83">
        <v>650104</v>
      </c>
      <c r="E31" s="83" t="s">
        <v>425</v>
      </c>
      <c r="F31" s="83" t="s">
        <v>426</v>
      </c>
      <c r="G31" s="83" t="s">
        <v>427</v>
      </c>
      <c r="H31" s="83" t="s">
        <v>33</v>
      </c>
      <c r="I31" s="83" t="s">
        <v>241</v>
      </c>
      <c r="J31" s="83">
        <v>2020</v>
      </c>
      <c r="K31" s="109">
        <v>3</v>
      </c>
      <c r="L31" s="110">
        <v>44317</v>
      </c>
      <c r="M31" s="110">
        <v>45413</v>
      </c>
      <c r="N31" s="83" t="s">
        <v>428</v>
      </c>
      <c r="O31" s="83" t="s">
        <v>427</v>
      </c>
      <c r="P31" s="83"/>
      <c r="Q31" s="81" t="s">
        <v>430</v>
      </c>
      <c r="R31" s="82">
        <v>38500</v>
      </c>
      <c r="S31" s="81" t="s">
        <v>213</v>
      </c>
      <c r="T31" s="81" t="s">
        <v>214</v>
      </c>
      <c r="U31" s="81" t="s">
        <v>214</v>
      </c>
      <c r="V31" s="81" t="s">
        <v>214</v>
      </c>
      <c r="W31" s="81" t="s">
        <v>213</v>
      </c>
      <c r="X31" s="81" t="s">
        <v>214</v>
      </c>
      <c r="Y31" s="81" t="s">
        <v>214</v>
      </c>
      <c r="Z31" s="81" t="s">
        <v>214</v>
      </c>
      <c r="AA31" s="81" t="s">
        <v>214</v>
      </c>
      <c r="AB31" s="82">
        <v>10500</v>
      </c>
      <c r="AC31" s="82">
        <v>0</v>
      </c>
      <c r="AD31" s="82" t="s">
        <v>213</v>
      </c>
      <c r="AE31" s="81" t="s">
        <v>213</v>
      </c>
      <c r="AF31" s="81" t="s">
        <v>431</v>
      </c>
      <c r="AG31" s="81"/>
      <c r="AH31" s="81" t="s">
        <v>214</v>
      </c>
      <c r="AI31" s="81" t="s">
        <v>214</v>
      </c>
      <c r="AJ31" s="81" t="s">
        <v>260</v>
      </c>
      <c r="AK31" s="82">
        <f t="shared" si="7"/>
        <v>38500</v>
      </c>
      <c r="AL31" s="82">
        <v>0</v>
      </c>
      <c r="AM31" s="82">
        <v>28000</v>
      </c>
      <c r="AN31" s="82">
        <v>0</v>
      </c>
      <c r="AO31" s="82">
        <v>0</v>
      </c>
      <c r="AP31" s="82">
        <v>10500</v>
      </c>
      <c r="AQ31" s="82">
        <v>0</v>
      </c>
      <c r="AR31" s="82">
        <v>0</v>
      </c>
      <c r="AS31" s="82">
        <v>0</v>
      </c>
      <c r="AT31" s="82">
        <v>0</v>
      </c>
      <c r="AU31" s="82">
        <v>0</v>
      </c>
      <c r="AV31" s="82">
        <v>0</v>
      </c>
      <c r="AW31" s="82">
        <v>9000</v>
      </c>
      <c r="AX31" s="82">
        <v>7000</v>
      </c>
      <c r="AY31" s="82">
        <v>12000</v>
      </c>
      <c r="AZ31" s="82">
        <v>9000</v>
      </c>
      <c r="BA31" s="82">
        <v>17500</v>
      </c>
      <c r="BB31" s="82">
        <v>12000</v>
      </c>
      <c r="BC31" s="180">
        <v>7000</v>
      </c>
      <c r="BD31" s="180">
        <v>0</v>
      </c>
      <c r="BE31" s="191">
        <v>10</v>
      </c>
      <c r="BF31" s="180">
        <f t="shared" si="8"/>
        <v>151938.38</v>
      </c>
      <c r="BG31" s="180">
        <v>151938.38</v>
      </c>
      <c r="BH31" s="180">
        <v>0</v>
      </c>
      <c r="BI31" s="180">
        <v>0</v>
      </c>
      <c r="BJ31" s="180">
        <f t="shared" si="9"/>
        <v>102648.33</v>
      </c>
      <c r="BK31" s="180">
        <v>38500</v>
      </c>
      <c r="BL31" s="180">
        <v>64148.33</v>
      </c>
      <c r="BM31" s="180">
        <v>2.14</v>
      </c>
      <c r="BN31" s="180">
        <v>10</v>
      </c>
      <c r="BO31" s="180"/>
      <c r="BP31" s="180"/>
      <c r="BQ31" s="180"/>
      <c r="BR31" s="83"/>
      <c r="BS31" s="83"/>
      <c r="BT31" s="83"/>
      <c r="BU31" s="83"/>
    </row>
    <row r="32" s="2" customFormat="1" ht="33" customHeight="1" spans="1:73">
      <c r="A32" s="80">
        <v>1</v>
      </c>
      <c r="B32" s="81" t="s">
        <v>203</v>
      </c>
      <c r="C32" s="81" t="s">
        <v>432</v>
      </c>
      <c r="D32" s="81">
        <v>650105</v>
      </c>
      <c r="E32" s="81" t="s">
        <v>433</v>
      </c>
      <c r="F32" s="81" t="s">
        <v>434</v>
      </c>
      <c r="G32" s="81" t="s">
        <v>435</v>
      </c>
      <c r="H32" s="89" t="s">
        <v>301</v>
      </c>
      <c r="I32" s="82" t="s">
        <v>209</v>
      </c>
      <c r="J32" s="81">
        <v>2020</v>
      </c>
      <c r="K32" s="109">
        <v>1</v>
      </c>
      <c r="L32" s="91" t="s">
        <v>436</v>
      </c>
      <c r="M32" s="91" t="s">
        <v>304</v>
      </c>
      <c r="N32" s="81" t="s">
        <v>435</v>
      </c>
      <c r="O32" s="81" t="s">
        <v>437</v>
      </c>
      <c r="P32" s="81" t="s">
        <v>438</v>
      </c>
      <c r="Q32" s="81" t="s">
        <v>439</v>
      </c>
      <c r="R32" s="83">
        <v>18000</v>
      </c>
      <c r="S32" s="81" t="s">
        <v>213</v>
      </c>
      <c r="T32" s="81" t="s">
        <v>213</v>
      </c>
      <c r="U32" s="81" t="s">
        <v>214</v>
      </c>
      <c r="V32" s="81" t="s">
        <v>214</v>
      </c>
      <c r="W32" s="81" t="s">
        <v>213</v>
      </c>
      <c r="X32" s="81" t="s">
        <v>214</v>
      </c>
      <c r="Y32" s="81" t="s">
        <v>214</v>
      </c>
      <c r="Z32" s="81" t="s">
        <v>214</v>
      </c>
      <c r="AA32" s="81" t="s">
        <v>214</v>
      </c>
      <c r="AB32" s="83">
        <v>4000</v>
      </c>
      <c r="AC32" s="83">
        <v>15</v>
      </c>
      <c r="AD32" s="82" t="s">
        <v>213</v>
      </c>
      <c r="AE32" s="81" t="s">
        <v>213</v>
      </c>
      <c r="AF32" s="81" t="s">
        <v>440</v>
      </c>
      <c r="AG32" s="81" t="s">
        <v>287</v>
      </c>
      <c r="AH32" s="81" t="s">
        <v>214</v>
      </c>
      <c r="AI32" s="81" t="s">
        <v>214</v>
      </c>
      <c r="AJ32" s="81" t="s">
        <v>260</v>
      </c>
      <c r="AK32" s="82">
        <f t="shared" si="7"/>
        <v>18000</v>
      </c>
      <c r="AL32" s="83">
        <v>4000</v>
      </c>
      <c r="AM32" s="83">
        <v>6000</v>
      </c>
      <c r="AN32" s="83"/>
      <c r="AO32" s="83"/>
      <c r="AP32" s="83">
        <v>8000</v>
      </c>
      <c r="AQ32" s="83">
        <v>8015</v>
      </c>
      <c r="AR32" s="83">
        <v>15</v>
      </c>
      <c r="AS32" s="83"/>
      <c r="AT32" s="83"/>
      <c r="AU32" s="83"/>
      <c r="AV32" s="83">
        <v>8000</v>
      </c>
      <c r="AW32" s="83">
        <v>9985</v>
      </c>
      <c r="AX32" s="83">
        <v>6000</v>
      </c>
      <c r="AY32" s="83"/>
      <c r="AZ32" s="83"/>
      <c r="BA32" s="83"/>
      <c r="BB32" s="83"/>
      <c r="BC32" s="180">
        <v>6000</v>
      </c>
      <c r="BD32" s="180"/>
      <c r="BE32" s="191">
        <v>10</v>
      </c>
      <c r="BF32" s="180">
        <f t="shared" si="8"/>
        <v>76000</v>
      </c>
      <c r="BG32" s="180">
        <v>76000</v>
      </c>
      <c r="BH32" s="180"/>
      <c r="BI32" s="180"/>
      <c r="BJ32" s="180">
        <f t="shared" si="9"/>
        <v>47190</v>
      </c>
      <c r="BK32" s="180">
        <v>18000</v>
      </c>
      <c r="BL32" s="180">
        <v>29190</v>
      </c>
      <c r="BM32" s="180">
        <v>1.94</v>
      </c>
      <c r="BN32" s="180">
        <v>10</v>
      </c>
      <c r="BO32" s="180">
        <v>7931</v>
      </c>
      <c r="BP32" s="180">
        <v>7931</v>
      </c>
      <c r="BQ32" s="180">
        <v>0</v>
      </c>
      <c r="BR32" s="83">
        <v>0</v>
      </c>
      <c r="BS32" s="83">
        <v>0</v>
      </c>
      <c r="BT32" s="83"/>
      <c r="BU32" s="83"/>
    </row>
    <row r="33" s="41" customFormat="1" ht="33" customHeight="1" spans="1:73">
      <c r="A33" s="80">
        <v>1</v>
      </c>
      <c r="B33" s="81" t="s">
        <v>203</v>
      </c>
      <c r="C33" s="82" t="s">
        <v>441</v>
      </c>
      <c r="D33" s="84">
        <v>650107</v>
      </c>
      <c r="E33" s="84" t="s">
        <v>442</v>
      </c>
      <c r="F33" s="84" t="s">
        <v>443</v>
      </c>
      <c r="G33" s="84" t="s">
        <v>444</v>
      </c>
      <c r="H33" s="82" t="s">
        <v>29</v>
      </c>
      <c r="I33" s="82" t="s">
        <v>209</v>
      </c>
      <c r="J33" s="82" t="s">
        <v>302</v>
      </c>
      <c r="K33" s="111">
        <v>2</v>
      </c>
      <c r="L33" s="91" t="s">
        <v>303</v>
      </c>
      <c r="M33" s="113" t="s">
        <v>445</v>
      </c>
      <c r="N33" s="84" t="s">
        <v>446</v>
      </c>
      <c r="O33" s="84" t="s">
        <v>447</v>
      </c>
      <c r="P33" s="81" t="s">
        <v>448</v>
      </c>
      <c r="Q33" s="81" t="s">
        <v>449</v>
      </c>
      <c r="R33" s="83">
        <v>3350</v>
      </c>
      <c r="S33" s="83" t="s">
        <v>213</v>
      </c>
      <c r="T33" s="83" t="s">
        <v>213</v>
      </c>
      <c r="U33" s="83" t="s">
        <v>213</v>
      </c>
      <c r="V33" s="83" t="s">
        <v>213</v>
      </c>
      <c r="W33" s="83" t="s">
        <v>213</v>
      </c>
      <c r="X33" s="83" t="s">
        <v>213</v>
      </c>
      <c r="Y33" s="83" t="s">
        <v>213</v>
      </c>
      <c r="Z33" s="83" t="s">
        <v>213</v>
      </c>
      <c r="AA33" s="83" t="s">
        <v>213</v>
      </c>
      <c r="AB33" s="83"/>
      <c r="AC33" s="83"/>
      <c r="AD33" s="83" t="s">
        <v>213</v>
      </c>
      <c r="AE33" s="83" t="s">
        <v>213</v>
      </c>
      <c r="AF33" s="84" t="s">
        <v>450</v>
      </c>
      <c r="AG33" s="84" t="s">
        <v>215</v>
      </c>
      <c r="AH33" s="83" t="s">
        <v>214</v>
      </c>
      <c r="AI33" s="83" t="s">
        <v>214</v>
      </c>
      <c r="AJ33" s="81" t="s">
        <v>260</v>
      </c>
      <c r="AK33" s="82">
        <f t="shared" si="7"/>
        <v>3350</v>
      </c>
      <c r="AL33" s="83">
        <v>2350</v>
      </c>
      <c r="AM33" s="83">
        <v>1000</v>
      </c>
      <c r="AN33" s="83"/>
      <c r="AO33" s="83"/>
      <c r="AP33" s="83"/>
      <c r="AQ33" s="83">
        <v>2350</v>
      </c>
      <c r="AR33" s="83">
        <v>2350</v>
      </c>
      <c r="AS33" s="83"/>
      <c r="AT33" s="83"/>
      <c r="AU33" s="83"/>
      <c r="AV33" s="83"/>
      <c r="AW33" s="83">
        <v>1000</v>
      </c>
      <c r="AX33" s="83">
        <v>1000</v>
      </c>
      <c r="AY33" s="83"/>
      <c r="AZ33" s="83"/>
      <c r="BA33" s="83"/>
      <c r="BB33" s="83"/>
      <c r="BC33" s="180">
        <v>1000</v>
      </c>
      <c r="BD33" s="180"/>
      <c r="BE33" s="191">
        <v>20</v>
      </c>
      <c r="BF33" s="180">
        <f t="shared" si="8"/>
        <v>6074.7</v>
      </c>
      <c r="BG33" s="180">
        <v>6074.7</v>
      </c>
      <c r="BH33" s="180"/>
      <c r="BI33" s="180"/>
      <c r="BJ33" s="180">
        <f t="shared" si="9"/>
        <v>3985.62</v>
      </c>
      <c r="BK33" s="180">
        <f>[61]现金流预测!$AK$16</f>
        <v>1901.13</v>
      </c>
      <c r="BL33" s="180">
        <f>[61]现金流预测!$AI$17+[61]现金流预测!$AI$18</f>
        <v>2084.49</v>
      </c>
      <c r="BM33" s="180">
        <f>(BF33-BL33)/BK33</f>
        <v>2.09886225560588</v>
      </c>
      <c r="BN33" s="180">
        <v>20</v>
      </c>
      <c r="BO33" s="180">
        <v>2350</v>
      </c>
      <c r="BP33" s="180">
        <v>2350</v>
      </c>
      <c r="BQ33" s="180"/>
      <c r="BR33" s="83"/>
      <c r="BS33" s="83"/>
      <c r="BT33" s="83"/>
      <c r="BU33" s="83"/>
    </row>
    <row r="34" s="35" customFormat="1" ht="33" customHeight="1" spans="1:73">
      <c r="A34" s="80">
        <v>1</v>
      </c>
      <c r="B34" s="81" t="s">
        <v>203</v>
      </c>
      <c r="C34" s="81" t="s">
        <v>441</v>
      </c>
      <c r="D34" s="90">
        <v>650107</v>
      </c>
      <c r="E34" s="81" t="s">
        <v>451</v>
      </c>
      <c r="F34" s="81" t="s">
        <v>452</v>
      </c>
      <c r="G34" s="81" t="s">
        <v>453</v>
      </c>
      <c r="H34" s="81" t="s">
        <v>39</v>
      </c>
      <c r="I34" s="90" t="s">
        <v>241</v>
      </c>
      <c r="J34" s="90">
        <v>2020</v>
      </c>
      <c r="K34" s="114">
        <v>1</v>
      </c>
      <c r="L34" s="122" t="s">
        <v>445</v>
      </c>
      <c r="M34" s="122" t="s">
        <v>304</v>
      </c>
      <c r="N34" s="81" t="s">
        <v>454</v>
      </c>
      <c r="O34" s="81" t="s">
        <v>447</v>
      </c>
      <c r="P34" s="81" t="s">
        <v>455</v>
      </c>
      <c r="Q34" s="81" t="s">
        <v>456</v>
      </c>
      <c r="R34" s="140">
        <v>2000</v>
      </c>
      <c r="S34" s="90" t="s">
        <v>213</v>
      </c>
      <c r="T34" s="90" t="s">
        <v>213</v>
      </c>
      <c r="U34" s="90" t="s">
        <v>214</v>
      </c>
      <c r="V34" s="90" t="s">
        <v>214</v>
      </c>
      <c r="W34" s="81" t="s">
        <v>214</v>
      </c>
      <c r="X34" s="81" t="s">
        <v>214</v>
      </c>
      <c r="Y34" s="81" t="s">
        <v>214</v>
      </c>
      <c r="Z34" s="90" t="s">
        <v>214</v>
      </c>
      <c r="AA34" s="81" t="s">
        <v>214</v>
      </c>
      <c r="AB34" s="82">
        <v>0</v>
      </c>
      <c r="AC34" s="82">
        <v>0</v>
      </c>
      <c r="AD34" s="82" t="s">
        <v>213</v>
      </c>
      <c r="AE34" s="82" t="s">
        <v>213</v>
      </c>
      <c r="AF34" s="82" t="s">
        <v>457</v>
      </c>
      <c r="AG34" s="84" t="s">
        <v>287</v>
      </c>
      <c r="AH34" s="90" t="s">
        <v>214</v>
      </c>
      <c r="AI34" s="84" t="s">
        <v>214</v>
      </c>
      <c r="AJ34" s="82" t="s">
        <v>260</v>
      </c>
      <c r="AK34" s="82">
        <f t="shared" si="7"/>
        <v>2000</v>
      </c>
      <c r="AL34" s="82">
        <v>1000</v>
      </c>
      <c r="AM34" s="82">
        <v>1000</v>
      </c>
      <c r="AN34" s="82">
        <v>0</v>
      </c>
      <c r="AO34" s="162">
        <v>0</v>
      </c>
      <c r="AP34" s="82">
        <v>0</v>
      </c>
      <c r="AQ34" s="82">
        <v>0</v>
      </c>
      <c r="AR34" s="82">
        <v>0</v>
      </c>
      <c r="AS34" s="82">
        <v>0</v>
      </c>
      <c r="AT34" s="82">
        <v>0</v>
      </c>
      <c r="AU34" s="82">
        <v>0</v>
      </c>
      <c r="AV34" s="82">
        <v>0</v>
      </c>
      <c r="AW34" s="82">
        <v>2000</v>
      </c>
      <c r="AX34" s="82">
        <v>1000</v>
      </c>
      <c r="AY34" s="83"/>
      <c r="AZ34" s="83">
        <v>0</v>
      </c>
      <c r="BA34" s="83"/>
      <c r="BB34" s="83">
        <v>0</v>
      </c>
      <c r="BC34" s="180">
        <v>1000</v>
      </c>
      <c r="BD34" s="180">
        <v>0</v>
      </c>
      <c r="BE34" s="191">
        <v>20</v>
      </c>
      <c r="BF34" s="180">
        <f t="shared" si="8"/>
        <v>2880</v>
      </c>
      <c r="BG34" s="181">
        <v>2880</v>
      </c>
      <c r="BH34" s="180"/>
      <c r="BI34" s="180"/>
      <c r="BJ34" s="180">
        <f t="shared" si="9"/>
        <v>0</v>
      </c>
      <c r="BK34" s="180"/>
      <c r="BL34" s="180"/>
      <c r="BM34" s="180">
        <v>1.85</v>
      </c>
      <c r="BN34" s="180">
        <v>20</v>
      </c>
      <c r="BO34" s="180"/>
      <c r="BP34" s="180"/>
      <c r="BQ34" s="180"/>
      <c r="BR34" s="83"/>
      <c r="BS34" s="83"/>
      <c r="BT34" s="83"/>
      <c r="BU34" s="83"/>
    </row>
    <row r="35" s="35" customFormat="1" ht="33" customHeight="1" spans="1:73">
      <c r="A35" s="80">
        <v>1</v>
      </c>
      <c r="B35" s="81" t="s">
        <v>203</v>
      </c>
      <c r="C35" s="82" t="s">
        <v>458</v>
      </c>
      <c r="D35" s="81">
        <v>650109</v>
      </c>
      <c r="E35" s="82" t="s">
        <v>459</v>
      </c>
      <c r="F35" s="82" t="s">
        <v>460</v>
      </c>
      <c r="G35" s="82" t="s">
        <v>461</v>
      </c>
      <c r="H35" s="82" t="s">
        <v>47</v>
      </c>
      <c r="I35" s="82" t="s">
        <v>209</v>
      </c>
      <c r="J35" s="81">
        <v>2020</v>
      </c>
      <c r="K35" s="109">
        <v>3</v>
      </c>
      <c r="L35" s="110">
        <v>43983</v>
      </c>
      <c r="M35" s="120">
        <v>44896</v>
      </c>
      <c r="N35" s="82" t="s">
        <v>462</v>
      </c>
      <c r="O35" s="82" t="s">
        <v>461</v>
      </c>
      <c r="P35" s="82" t="s">
        <v>463</v>
      </c>
      <c r="Q35" s="82" t="s">
        <v>464</v>
      </c>
      <c r="R35" s="141">
        <v>46160</v>
      </c>
      <c r="S35" s="82" t="s">
        <v>213</v>
      </c>
      <c r="T35" s="82" t="s">
        <v>213</v>
      </c>
      <c r="U35" s="82" t="s">
        <v>213</v>
      </c>
      <c r="V35" s="82" t="s">
        <v>213</v>
      </c>
      <c r="W35" s="82" t="s">
        <v>213</v>
      </c>
      <c r="X35" s="82" t="s">
        <v>213</v>
      </c>
      <c r="Y35" s="82" t="s">
        <v>213</v>
      </c>
      <c r="Z35" s="82" t="s">
        <v>213</v>
      </c>
      <c r="AA35" s="82" t="s">
        <v>213</v>
      </c>
      <c r="AB35" s="82"/>
      <c r="AC35" s="82"/>
      <c r="AD35" s="82" t="s">
        <v>213</v>
      </c>
      <c r="AE35" s="82" t="s">
        <v>213</v>
      </c>
      <c r="AF35" s="82" t="s">
        <v>465</v>
      </c>
      <c r="AG35" s="83" t="s">
        <v>423</v>
      </c>
      <c r="AH35" s="83" t="s">
        <v>214</v>
      </c>
      <c r="AI35" s="83"/>
      <c r="AJ35" s="83" t="s">
        <v>260</v>
      </c>
      <c r="AK35" s="82">
        <f t="shared" si="7"/>
        <v>46160</v>
      </c>
      <c r="AL35" s="141"/>
      <c r="AM35" s="141">
        <v>36000</v>
      </c>
      <c r="AN35" s="141"/>
      <c r="AO35" s="141">
        <v>5560</v>
      </c>
      <c r="AP35" s="141">
        <v>4600</v>
      </c>
      <c r="AQ35" s="141">
        <f>SUM(AR35:AV35)</f>
        <v>4600</v>
      </c>
      <c r="AR35" s="141"/>
      <c r="AS35" s="141"/>
      <c r="AT35" s="141"/>
      <c r="AU35" s="141"/>
      <c r="AV35" s="141">
        <v>4600</v>
      </c>
      <c r="AW35" s="141">
        <v>20000</v>
      </c>
      <c r="AX35" s="141">
        <v>20000</v>
      </c>
      <c r="AY35" s="141">
        <v>21560</v>
      </c>
      <c r="AZ35" s="141">
        <v>16000</v>
      </c>
      <c r="BA35" s="141"/>
      <c r="BB35" s="141"/>
      <c r="BC35" s="180">
        <v>20000</v>
      </c>
      <c r="BD35" s="180">
        <v>7000</v>
      </c>
      <c r="BE35" s="191">
        <v>10</v>
      </c>
      <c r="BF35" s="180">
        <f t="shared" si="8"/>
        <v>135383.6</v>
      </c>
      <c r="BG35" s="180">
        <v>135383.6</v>
      </c>
      <c r="BH35" s="180"/>
      <c r="BI35" s="180"/>
      <c r="BJ35" s="180">
        <f t="shared" si="9"/>
        <v>53914.2</v>
      </c>
      <c r="BK35" s="180">
        <v>46160</v>
      </c>
      <c r="BL35" s="180">
        <v>7754.2</v>
      </c>
      <c r="BM35" s="180">
        <v>1.54</v>
      </c>
      <c r="BN35" s="180">
        <v>10</v>
      </c>
      <c r="BO35" s="180">
        <v>4600</v>
      </c>
      <c r="BP35" s="180">
        <v>4600</v>
      </c>
      <c r="BQ35" s="180"/>
      <c r="BR35" s="83"/>
      <c r="BS35" s="83"/>
      <c r="BT35" s="83"/>
      <c r="BU35" s="83"/>
    </row>
    <row r="36" ht="33" customHeight="1" spans="1:73">
      <c r="A36" s="80">
        <v>1</v>
      </c>
      <c r="B36" s="81" t="s">
        <v>203</v>
      </c>
      <c r="C36" s="82" t="s">
        <v>458</v>
      </c>
      <c r="D36" s="81">
        <v>650109</v>
      </c>
      <c r="E36" s="82" t="s">
        <v>466</v>
      </c>
      <c r="F36" s="82" t="s">
        <v>467</v>
      </c>
      <c r="G36" s="82" t="s">
        <v>468</v>
      </c>
      <c r="H36" s="82" t="s">
        <v>35</v>
      </c>
      <c r="I36" s="82" t="s">
        <v>241</v>
      </c>
      <c r="J36" s="81">
        <v>2020</v>
      </c>
      <c r="K36" s="109">
        <v>1</v>
      </c>
      <c r="L36" s="91" t="s">
        <v>469</v>
      </c>
      <c r="M36" s="91" t="s">
        <v>470</v>
      </c>
      <c r="N36" s="82" t="s">
        <v>471</v>
      </c>
      <c r="O36" s="82" t="s">
        <v>468</v>
      </c>
      <c r="P36" s="82" t="s">
        <v>472</v>
      </c>
      <c r="Q36" s="82" t="s">
        <v>473</v>
      </c>
      <c r="R36" s="82">
        <v>3800</v>
      </c>
      <c r="S36" s="82" t="s">
        <v>213</v>
      </c>
      <c r="T36" s="82" t="s">
        <v>213</v>
      </c>
      <c r="U36" s="82" t="s">
        <v>213</v>
      </c>
      <c r="V36" s="82" t="s">
        <v>214</v>
      </c>
      <c r="W36" s="82" t="s">
        <v>213</v>
      </c>
      <c r="X36" s="82" t="s">
        <v>213</v>
      </c>
      <c r="Y36" s="82" t="s">
        <v>213</v>
      </c>
      <c r="Z36" s="82" t="s">
        <v>214</v>
      </c>
      <c r="AA36" s="82" t="s">
        <v>214</v>
      </c>
      <c r="AB36" s="82">
        <v>0</v>
      </c>
      <c r="AC36" s="82">
        <v>0</v>
      </c>
      <c r="AD36" s="82" t="s">
        <v>213</v>
      </c>
      <c r="AE36" s="82" t="s">
        <v>213</v>
      </c>
      <c r="AF36" s="82" t="s">
        <v>474</v>
      </c>
      <c r="AG36" s="82" t="s">
        <v>423</v>
      </c>
      <c r="AH36" s="82" t="s">
        <v>214</v>
      </c>
      <c r="AI36" s="82" t="s">
        <v>214</v>
      </c>
      <c r="AJ36" s="82" t="s">
        <v>260</v>
      </c>
      <c r="AK36" s="82">
        <f t="shared" si="7"/>
        <v>3800</v>
      </c>
      <c r="AL36" s="82">
        <v>800</v>
      </c>
      <c r="AM36" s="82">
        <v>3000</v>
      </c>
      <c r="AN36" s="82">
        <v>0</v>
      </c>
      <c r="AO36" s="82">
        <v>0</v>
      </c>
      <c r="AP36" s="82">
        <v>0</v>
      </c>
      <c r="AQ36" s="82">
        <v>0</v>
      </c>
      <c r="AR36" s="82">
        <v>0</v>
      </c>
      <c r="AS36" s="82">
        <v>0</v>
      </c>
      <c r="AT36" s="82">
        <v>0</v>
      </c>
      <c r="AU36" s="82">
        <v>0</v>
      </c>
      <c r="AV36" s="82">
        <v>0</v>
      </c>
      <c r="AW36" s="82">
        <v>3800</v>
      </c>
      <c r="AX36" s="82">
        <v>3000</v>
      </c>
      <c r="AY36" s="82">
        <v>0</v>
      </c>
      <c r="AZ36" s="82">
        <v>0</v>
      </c>
      <c r="BA36" s="82">
        <v>0</v>
      </c>
      <c r="BB36" s="82">
        <v>0</v>
      </c>
      <c r="BC36" s="180">
        <v>3000</v>
      </c>
      <c r="BD36" s="180">
        <v>0</v>
      </c>
      <c r="BE36" s="191">
        <v>10</v>
      </c>
      <c r="BF36" s="180">
        <f t="shared" si="8"/>
        <v>9039.6</v>
      </c>
      <c r="BG36" s="180">
        <v>9039.6</v>
      </c>
      <c r="BH36" s="180"/>
      <c r="BI36" s="180"/>
      <c r="BJ36" s="180">
        <f t="shared" si="9"/>
        <v>6032.09</v>
      </c>
      <c r="BK36" s="180">
        <v>3800</v>
      </c>
      <c r="BL36" s="180">
        <v>2232.09</v>
      </c>
      <c r="BM36" s="180">
        <v>1.56</v>
      </c>
      <c r="BN36" s="180">
        <v>10</v>
      </c>
      <c r="BO36" s="180"/>
      <c r="BP36" s="180"/>
      <c r="BQ36" s="180"/>
      <c r="BR36" s="82"/>
      <c r="BS36" s="82"/>
      <c r="BT36" s="82"/>
      <c r="BU36" s="83"/>
    </row>
    <row r="37" ht="33" customHeight="1" spans="1:73">
      <c r="A37" s="80">
        <v>1</v>
      </c>
      <c r="B37" s="81" t="s">
        <v>203</v>
      </c>
      <c r="C37" s="82" t="s">
        <v>204</v>
      </c>
      <c r="D37" s="83">
        <v>650100</v>
      </c>
      <c r="E37" s="83" t="s">
        <v>475</v>
      </c>
      <c r="F37" s="83" t="s">
        <v>476</v>
      </c>
      <c r="G37" s="83" t="s">
        <v>477</v>
      </c>
      <c r="H37" s="83" t="s">
        <v>55</v>
      </c>
      <c r="I37" s="83" t="s">
        <v>241</v>
      </c>
      <c r="J37" s="83">
        <v>2020</v>
      </c>
      <c r="K37" s="109">
        <v>2</v>
      </c>
      <c r="L37" s="120">
        <v>44316</v>
      </c>
      <c r="M37" s="120">
        <v>44925</v>
      </c>
      <c r="N37" s="83" t="s">
        <v>478</v>
      </c>
      <c r="O37" s="83" t="s">
        <v>477</v>
      </c>
      <c r="P37" s="83"/>
      <c r="Q37" s="83" t="s">
        <v>480</v>
      </c>
      <c r="R37" s="142">
        <v>59850</v>
      </c>
      <c r="S37" s="83" t="s">
        <v>213</v>
      </c>
      <c r="T37" s="83" t="s">
        <v>213</v>
      </c>
      <c r="U37" s="83" t="s">
        <v>213</v>
      </c>
      <c r="V37" s="83" t="s">
        <v>213</v>
      </c>
      <c r="W37" s="83" t="s">
        <v>213</v>
      </c>
      <c r="X37" s="83" t="s">
        <v>213</v>
      </c>
      <c r="Y37" s="83" t="s">
        <v>213</v>
      </c>
      <c r="Z37" s="83" t="s">
        <v>213</v>
      </c>
      <c r="AA37" s="83" t="s">
        <v>213</v>
      </c>
      <c r="AB37" s="142">
        <v>12850</v>
      </c>
      <c r="AC37" s="83">
        <v>0</v>
      </c>
      <c r="AD37" s="83" t="s">
        <v>233</v>
      </c>
      <c r="AE37" s="83" t="s">
        <v>233</v>
      </c>
      <c r="AF37" s="83" t="s">
        <v>481</v>
      </c>
      <c r="AG37" s="83" t="s">
        <v>287</v>
      </c>
      <c r="AH37" s="83" t="s">
        <v>214</v>
      </c>
      <c r="AI37" s="83" t="s">
        <v>214</v>
      </c>
      <c r="AJ37" s="83" t="s">
        <v>260</v>
      </c>
      <c r="AK37" s="82">
        <f t="shared" si="7"/>
        <v>59850</v>
      </c>
      <c r="AL37" s="83">
        <v>12850</v>
      </c>
      <c r="AM37" s="83">
        <v>47000</v>
      </c>
      <c r="AN37" s="83">
        <v>0</v>
      </c>
      <c r="AO37" s="83">
        <v>0</v>
      </c>
      <c r="AP37" s="83">
        <v>0</v>
      </c>
      <c r="AQ37" s="83">
        <v>0</v>
      </c>
      <c r="AR37" s="83">
        <v>0</v>
      </c>
      <c r="AS37" s="83">
        <v>0</v>
      </c>
      <c r="AT37" s="83">
        <v>0</v>
      </c>
      <c r="AU37" s="83">
        <v>0</v>
      </c>
      <c r="AV37" s="83">
        <v>0</v>
      </c>
      <c r="AW37" s="83">
        <v>19000</v>
      </c>
      <c r="AX37" s="83">
        <v>15000</v>
      </c>
      <c r="AY37" s="83">
        <v>40850</v>
      </c>
      <c r="AZ37" s="83">
        <v>32000</v>
      </c>
      <c r="BA37" s="83">
        <v>0</v>
      </c>
      <c r="BB37" s="83">
        <v>0</v>
      </c>
      <c r="BC37" s="180">
        <v>15000</v>
      </c>
      <c r="BD37" s="180">
        <v>0</v>
      </c>
      <c r="BE37" s="191">
        <v>15</v>
      </c>
      <c r="BF37" s="180">
        <f t="shared" si="8"/>
        <v>228137.25</v>
      </c>
      <c r="BG37" s="180">
        <v>228137.25</v>
      </c>
      <c r="BH37" s="180">
        <v>0</v>
      </c>
      <c r="BI37" s="180">
        <v>0</v>
      </c>
      <c r="BJ37" s="180">
        <f t="shared" si="9"/>
        <v>158858.7</v>
      </c>
      <c r="BK37" s="180">
        <v>59850</v>
      </c>
      <c r="BL37" s="180">
        <v>99008.7</v>
      </c>
      <c r="BM37" s="180">
        <v>1.64</v>
      </c>
      <c r="BN37" s="180">
        <v>15</v>
      </c>
      <c r="BO37" s="180">
        <v>0</v>
      </c>
      <c r="BP37" s="180">
        <v>0</v>
      </c>
      <c r="BQ37" s="180">
        <v>0</v>
      </c>
      <c r="BR37" s="83">
        <v>0</v>
      </c>
      <c r="BS37" s="83">
        <v>0</v>
      </c>
      <c r="BT37" s="83"/>
      <c r="BU37" s="83"/>
    </row>
    <row r="38" s="2" customFormat="1" ht="33" customHeight="1" spans="1:73">
      <c r="A38" s="80">
        <v>1</v>
      </c>
      <c r="B38" s="81" t="s">
        <v>203</v>
      </c>
      <c r="C38" s="82" t="s">
        <v>204</v>
      </c>
      <c r="D38" s="83">
        <v>650100</v>
      </c>
      <c r="E38" s="83" t="s">
        <v>482</v>
      </c>
      <c r="F38" s="83" t="s">
        <v>483</v>
      </c>
      <c r="G38" s="83" t="s">
        <v>478</v>
      </c>
      <c r="H38" s="83" t="s">
        <v>29</v>
      </c>
      <c r="I38" s="83" t="s">
        <v>241</v>
      </c>
      <c r="J38" s="83">
        <v>2021</v>
      </c>
      <c r="K38" s="109">
        <v>5</v>
      </c>
      <c r="L38" s="120">
        <v>44316</v>
      </c>
      <c r="M38" s="120">
        <v>46021</v>
      </c>
      <c r="N38" s="83" t="s">
        <v>484</v>
      </c>
      <c r="O38" s="83" t="s">
        <v>477</v>
      </c>
      <c r="P38" s="83"/>
      <c r="Q38" s="83" t="s">
        <v>486</v>
      </c>
      <c r="R38" s="142">
        <v>238641</v>
      </c>
      <c r="S38" s="83" t="s">
        <v>213</v>
      </c>
      <c r="T38" s="83" t="s">
        <v>213</v>
      </c>
      <c r="U38" s="83" t="s">
        <v>213</v>
      </c>
      <c r="V38" s="83" t="s">
        <v>213</v>
      </c>
      <c r="W38" s="83" t="s">
        <v>213</v>
      </c>
      <c r="X38" s="83" t="s">
        <v>213</v>
      </c>
      <c r="Y38" s="83" t="s">
        <v>213</v>
      </c>
      <c r="Z38" s="83" t="s">
        <v>213</v>
      </c>
      <c r="AA38" s="83" t="s">
        <v>213</v>
      </c>
      <c r="AB38" s="142">
        <v>48641</v>
      </c>
      <c r="AC38" s="83">
        <v>0</v>
      </c>
      <c r="AD38" s="83" t="s">
        <v>233</v>
      </c>
      <c r="AE38" s="83" t="s">
        <v>233</v>
      </c>
      <c r="AF38" s="83" t="s">
        <v>487</v>
      </c>
      <c r="AG38" s="83" t="s">
        <v>287</v>
      </c>
      <c r="AH38" s="83" t="s">
        <v>214</v>
      </c>
      <c r="AI38" s="83" t="s">
        <v>214</v>
      </c>
      <c r="AJ38" s="83" t="s">
        <v>260</v>
      </c>
      <c r="AK38" s="82">
        <f t="shared" si="7"/>
        <v>238641</v>
      </c>
      <c r="AL38" s="83">
        <v>48641</v>
      </c>
      <c r="AM38" s="83">
        <v>190000</v>
      </c>
      <c r="AN38" s="83">
        <v>0</v>
      </c>
      <c r="AO38" s="83">
        <v>0</v>
      </c>
      <c r="AP38" s="83">
        <v>0</v>
      </c>
      <c r="AQ38" s="83">
        <v>0</v>
      </c>
      <c r="AR38" s="83">
        <v>0</v>
      </c>
      <c r="AS38" s="83">
        <v>0</v>
      </c>
      <c r="AT38" s="83">
        <v>0</v>
      </c>
      <c r="AU38" s="83">
        <v>0</v>
      </c>
      <c r="AV38" s="83">
        <v>0</v>
      </c>
      <c r="AW38" s="83">
        <v>10000</v>
      </c>
      <c r="AX38" s="83">
        <v>8000</v>
      </c>
      <c r="AY38" s="83">
        <v>50000</v>
      </c>
      <c r="AZ38" s="83">
        <v>40000</v>
      </c>
      <c r="BA38" s="83">
        <v>178641</v>
      </c>
      <c r="BB38" s="83">
        <v>142000</v>
      </c>
      <c r="BC38" s="180">
        <v>8000</v>
      </c>
      <c r="BD38" s="180">
        <v>0</v>
      </c>
      <c r="BE38" s="191">
        <v>15</v>
      </c>
      <c r="BF38" s="180">
        <f t="shared" si="8"/>
        <v>1795537.2</v>
      </c>
      <c r="BG38" s="180">
        <v>1795537.2</v>
      </c>
      <c r="BH38" s="180">
        <v>0</v>
      </c>
      <c r="BI38" s="180">
        <v>0</v>
      </c>
      <c r="BJ38" s="180">
        <f t="shared" si="9"/>
        <v>1486501.36</v>
      </c>
      <c r="BK38" s="180">
        <v>238641</v>
      </c>
      <c r="BL38" s="180">
        <v>1247860.36</v>
      </c>
      <c r="BM38" s="180">
        <v>1.52</v>
      </c>
      <c r="BN38" s="180">
        <v>15</v>
      </c>
      <c r="BO38" s="180">
        <v>0</v>
      </c>
      <c r="BP38" s="180">
        <v>0</v>
      </c>
      <c r="BQ38" s="180">
        <v>0</v>
      </c>
      <c r="BR38" s="83">
        <v>0</v>
      </c>
      <c r="BS38" s="83">
        <v>0</v>
      </c>
      <c r="BT38" s="83"/>
      <c r="BU38" s="83"/>
    </row>
    <row r="39" s="2" customFormat="1" ht="33" customHeight="1" spans="1:73">
      <c r="A39" s="80">
        <v>1</v>
      </c>
      <c r="B39" s="81" t="s">
        <v>203</v>
      </c>
      <c r="C39" s="82" t="s">
        <v>204</v>
      </c>
      <c r="D39" s="83">
        <v>650100</v>
      </c>
      <c r="E39" s="83" t="s">
        <v>488</v>
      </c>
      <c r="F39" s="83" t="s">
        <v>489</v>
      </c>
      <c r="G39" s="83" t="s">
        <v>477</v>
      </c>
      <c r="H39" s="83" t="s">
        <v>55</v>
      </c>
      <c r="I39" s="83" t="s">
        <v>241</v>
      </c>
      <c r="J39" s="83">
        <v>2020</v>
      </c>
      <c r="K39" s="109">
        <v>1</v>
      </c>
      <c r="L39" s="120">
        <v>44287</v>
      </c>
      <c r="M39" s="120">
        <v>44531</v>
      </c>
      <c r="N39" s="83" t="s">
        <v>478</v>
      </c>
      <c r="O39" s="83" t="s">
        <v>477</v>
      </c>
      <c r="P39" s="83" t="s">
        <v>490</v>
      </c>
      <c r="Q39" s="83" t="s">
        <v>491</v>
      </c>
      <c r="R39" s="142">
        <v>9285</v>
      </c>
      <c r="S39" s="83" t="s">
        <v>213</v>
      </c>
      <c r="T39" s="83" t="s">
        <v>213</v>
      </c>
      <c r="U39" s="83" t="s">
        <v>213</v>
      </c>
      <c r="V39" s="83" t="s">
        <v>213</v>
      </c>
      <c r="W39" s="83" t="s">
        <v>213</v>
      </c>
      <c r="X39" s="83" t="s">
        <v>213</v>
      </c>
      <c r="Y39" s="83" t="s">
        <v>213</v>
      </c>
      <c r="Z39" s="83" t="s">
        <v>213</v>
      </c>
      <c r="AA39" s="83" t="s">
        <v>213</v>
      </c>
      <c r="AB39" s="142">
        <v>2285</v>
      </c>
      <c r="AC39" s="83">
        <v>0</v>
      </c>
      <c r="AD39" s="83" t="s">
        <v>233</v>
      </c>
      <c r="AE39" s="83" t="s">
        <v>233</v>
      </c>
      <c r="AF39" s="83" t="s">
        <v>492</v>
      </c>
      <c r="AG39" s="83" t="s">
        <v>287</v>
      </c>
      <c r="AH39" s="83" t="s">
        <v>214</v>
      </c>
      <c r="AI39" s="83" t="s">
        <v>214</v>
      </c>
      <c r="AJ39" s="83" t="s">
        <v>260</v>
      </c>
      <c r="AK39" s="82">
        <f t="shared" si="7"/>
        <v>9285</v>
      </c>
      <c r="AL39" s="83">
        <v>2285</v>
      </c>
      <c r="AM39" s="83">
        <v>7000</v>
      </c>
      <c r="AN39" s="83">
        <v>0</v>
      </c>
      <c r="AO39" s="83">
        <v>0</v>
      </c>
      <c r="AP39" s="83">
        <v>0</v>
      </c>
      <c r="AQ39" s="83">
        <v>0</v>
      </c>
      <c r="AR39" s="83">
        <v>0</v>
      </c>
      <c r="AS39" s="83">
        <v>0</v>
      </c>
      <c r="AT39" s="83">
        <v>0</v>
      </c>
      <c r="AU39" s="83">
        <v>0</v>
      </c>
      <c r="AV39" s="83">
        <v>0</v>
      </c>
      <c r="AW39" s="83">
        <v>9285</v>
      </c>
      <c r="AX39" s="83">
        <v>7000</v>
      </c>
      <c r="AY39" s="83">
        <v>0</v>
      </c>
      <c r="AZ39" s="83">
        <v>0</v>
      </c>
      <c r="BA39" s="83">
        <v>0</v>
      </c>
      <c r="BB39" s="83">
        <v>0</v>
      </c>
      <c r="BC39" s="180">
        <v>7000</v>
      </c>
      <c r="BD39" s="180">
        <v>0</v>
      </c>
      <c r="BE39" s="191">
        <v>15</v>
      </c>
      <c r="BF39" s="180">
        <f t="shared" si="8"/>
        <v>105005.1</v>
      </c>
      <c r="BG39" s="180">
        <v>105005.1</v>
      </c>
      <c r="BH39" s="180">
        <v>0</v>
      </c>
      <c r="BI39" s="180">
        <v>0</v>
      </c>
      <c r="BJ39" s="180">
        <f t="shared" si="9"/>
        <v>93562.8</v>
      </c>
      <c r="BK39" s="180">
        <v>9000</v>
      </c>
      <c r="BL39" s="180">
        <v>84562.8</v>
      </c>
      <c r="BM39" s="180">
        <v>1.74</v>
      </c>
      <c r="BN39" s="180">
        <v>15</v>
      </c>
      <c r="BO39" s="180">
        <v>0</v>
      </c>
      <c r="BP39" s="180">
        <v>0</v>
      </c>
      <c r="BQ39" s="180">
        <v>0</v>
      </c>
      <c r="BR39" s="83">
        <v>0</v>
      </c>
      <c r="BS39" s="83">
        <v>0</v>
      </c>
      <c r="BT39" s="83"/>
      <c r="BU39" s="83"/>
    </row>
    <row r="40" s="42" customFormat="1" ht="33" customHeight="1" spans="1:73">
      <c r="A40" s="80">
        <v>1</v>
      </c>
      <c r="B40" s="81" t="s">
        <v>203</v>
      </c>
      <c r="C40" s="82" t="s">
        <v>493</v>
      </c>
      <c r="D40" s="81">
        <v>650106</v>
      </c>
      <c r="E40" s="81" t="s">
        <v>494</v>
      </c>
      <c r="F40" s="81" t="s">
        <v>495</v>
      </c>
      <c r="G40" s="81" t="s">
        <v>496</v>
      </c>
      <c r="H40" s="81" t="s">
        <v>15</v>
      </c>
      <c r="I40" s="82" t="s">
        <v>209</v>
      </c>
      <c r="J40" s="81">
        <v>2020</v>
      </c>
      <c r="K40" s="109">
        <v>1</v>
      </c>
      <c r="L40" s="81" t="s">
        <v>497</v>
      </c>
      <c r="M40" s="91" t="s">
        <v>498</v>
      </c>
      <c r="N40" s="81" t="s">
        <v>499</v>
      </c>
      <c r="O40" s="81" t="s">
        <v>496</v>
      </c>
      <c r="P40" s="82" t="s">
        <v>500</v>
      </c>
      <c r="Q40" s="81" t="s">
        <v>501</v>
      </c>
      <c r="R40" s="81">
        <v>7165</v>
      </c>
      <c r="S40" s="81" t="s">
        <v>213</v>
      </c>
      <c r="T40" s="81" t="s">
        <v>214</v>
      </c>
      <c r="U40" s="81" t="s">
        <v>213</v>
      </c>
      <c r="V40" s="81" t="s">
        <v>213</v>
      </c>
      <c r="W40" s="81" t="s">
        <v>213</v>
      </c>
      <c r="X40" s="81" t="s">
        <v>213</v>
      </c>
      <c r="Y40" s="81" t="s">
        <v>213</v>
      </c>
      <c r="Z40" s="81" t="s">
        <v>213</v>
      </c>
      <c r="AA40" s="81" t="s">
        <v>213</v>
      </c>
      <c r="AB40" s="83">
        <v>2165</v>
      </c>
      <c r="AC40" s="83"/>
      <c r="AD40" s="82" t="s">
        <v>213</v>
      </c>
      <c r="AE40" s="81" t="s">
        <v>213</v>
      </c>
      <c r="AF40" s="81" t="s">
        <v>502</v>
      </c>
      <c r="AG40" s="81" t="s">
        <v>287</v>
      </c>
      <c r="AH40" s="81" t="s">
        <v>214</v>
      </c>
      <c r="AI40" s="81" t="s">
        <v>214</v>
      </c>
      <c r="AJ40" s="81" t="s">
        <v>260</v>
      </c>
      <c r="AK40" s="82">
        <f t="shared" si="7"/>
        <v>7165</v>
      </c>
      <c r="AL40" s="83"/>
      <c r="AM40" s="83">
        <v>5000</v>
      </c>
      <c r="AN40" s="83">
        <v>1165</v>
      </c>
      <c r="AO40" s="83">
        <v>1000</v>
      </c>
      <c r="AP40" s="83"/>
      <c r="AQ40" s="83"/>
      <c r="AR40" s="83"/>
      <c r="AS40" s="83"/>
      <c r="AT40" s="83"/>
      <c r="AU40" s="83"/>
      <c r="AV40" s="83"/>
      <c r="AW40" s="83">
        <v>3165</v>
      </c>
      <c r="AX40" s="83">
        <v>3000</v>
      </c>
      <c r="AY40" s="83">
        <v>4000</v>
      </c>
      <c r="AZ40" s="83">
        <v>2000</v>
      </c>
      <c r="BA40" s="83"/>
      <c r="BB40" s="83"/>
      <c r="BC40" s="180">
        <v>3000</v>
      </c>
      <c r="BD40" s="180">
        <v>1000</v>
      </c>
      <c r="BE40" s="191">
        <v>10</v>
      </c>
      <c r="BF40" s="180">
        <f t="shared" si="8"/>
        <v>21567.43</v>
      </c>
      <c r="BG40" s="180">
        <v>21567.43</v>
      </c>
      <c r="BH40" s="180"/>
      <c r="BI40" s="180"/>
      <c r="BJ40" s="180">
        <f t="shared" si="9"/>
        <v>13871.16</v>
      </c>
      <c r="BK40" s="180">
        <v>5059.81</v>
      </c>
      <c r="BL40" s="180">
        <v>8811.35</v>
      </c>
      <c r="BM40" s="180">
        <v>1.5</v>
      </c>
      <c r="BN40" s="180">
        <v>10</v>
      </c>
      <c r="BO40" s="180"/>
      <c r="BP40" s="180"/>
      <c r="BQ40" s="180"/>
      <c r="BR40" s="83"/>
      <c r="BS40" s="83"/>
      <c r="BT40" s="83"/>
      <c r="BU40" s="83"/>
    </row>
    <row r="41" ht="33" customHeight="1" spans="1:73">
      <c r="A41" s="80">
        <v>1</v>
      </c>
      <c r="B41" s="81" t="s">
        <v>203</v>
      </c>
      <c r="C41" s="82" t="s">
        <v>493</v>
      </c>
      <c r="D41" s="91" t="s">
        <v>503</v>
      </c>
      <c r="E41" s="82" t="s">
        <v>504</v>
      </c>
      <c r="F41" s="82" t="s">
        <v>505</v>
      </c>
      <c r="G41" s="82" t="s">
        <v>506</v>
      </c>
      <c r="H41" s="82" t="s">
        <v>31</v>
      </c>
      <c r="I41" s="82" t="s">
        <v>209</v>
      </c>
      <c r="J41" s="82" t="s">
        <v>291</v>
      </c>
      <c r="K41" s="109">
        <v>2</v>
      </c>
      <c r="L41" s="91" t="s">
        <v>507</v>
      </c>
      <c r="M41" s="91" t="s">
        <v>508</v>
      </c>
      <c r="N41" s="82" t="s">
        <v>509</v>
      </c>
      <c r="O41" s="82" t="s">
        <v>506</v>
      </c>
      <c r="P41" s="82" t="s">
        <v>510</v>
      </c>
      <c r="Q41" s="82" t="s">
        <v>511</v>
      </c>
      <c r="R41" s="83">
        <v>19303</v>
      </c>
      <c r="S41" s="83" t="s">
        <v>213</v>
      </c>
      <c r="T41" s="83" t="s">
        <v>214</v>
      </c>
      <c r="U41" s="83" t="s">
        <v>214</v>
      </c>
      <c r="V41" s="83" t="s">
        <v>213</v>
      </c>
      <c r="W41" s="83" t="s">
        <v>213</v>
      </c>
      <c r="X41" s="83" t="s">
        <v>213</v>
      </c>
      <c r="Y41" s="83" t="s">
        <v>214</v>
      </c>
      <c r="Z41" s="83" t="s">
        <v>214</v>
      </c>
      <c r="AA41" s="83" t="s">
        <v>214</v>
      </c>
      <c r="AB41" s="83"/>
      <c r="AC41" s="83"/>
      <c r="AD41" s="83" t="s">
        <v>213</v>
      </c>
      <c r="AE41" s="83" t="s">
        <v>213</v>
      </c>
      <c r="AF41" s="83" t="s">
        <v>512</v>
      </c>
      <c r="AG41" s="83" t="s">
        <v>287</v>
      </c>
      <c r="AH41" s="83" t="s">
        <v>214</v>
      </c>
      <c r="AI41" s="83"/>
      <c r="AJ41" s="83" t="s">
        <v>236</v>
      </c>
      <c r="AK41" s="82">
        <f t="shared" si="7"/>
        <v>19303</v>
      </c>
      <c r="AL41" s="83">
        <v>0</v>
      </c>
      <c r="AM41" s="83">
        <v>3000</v>
      </c>
      <c r="AN41" s="83">
        <v>0</v>
      </c>
      <c r="AO41" s="83">
        <v>0</v>
      </c>
      <c r="AP41" s="83">
        <v>16303</v>
      </c>
      <c r="AQ41" s="83">
        <v>0</v>
      </c>
      <c r="AR41" s="83">
        <v>0</v>
      </c>
      <c r="AS41" s="83">
        <v>0</v>
      </c>
      <c r="AT41" s="83">
        <v>0</v>
      </c>
      <c r="AU41" s="83">
        <v>0</v>
      </c>
      <c r="AV41" s="83">
        <v>0</v>
      </c>
      <c r="AW41" s="83">
        <v>7721</v>
      </c>
      <c r="AX41" s="83">
        <v>3000</v>
      </c>
      <c r="AY41" s="83">
        <v>11582</v>
      </c>
      <c r="AZ41" s="83">
        <v>0</v>
      </c>
      <c r="BA41" s="83">
        <v>0</v>
      </c>
      <c r="BB41" s="83">
        <v>0</v>
      </c>
      <c r="BC41" s="180">
        <v>3000</v>
      </c>
      <c r="BD41" s="180">
        <v>0</v>
      </c>
      <c r="BE41" s="191">
        <v>10</v>
      </c>
      <c r="BF41" s="180">
        <f t="shared" si="8"/>
        <v>24948</v>
      </c>
      <c r="BG41" s="182">
        <v>24948</v>
      </c>
      <c r="BH41" s="182">
        <v>0</v>
      </c>
      <c r="BI41" s="182">
        <v>0</v>
      </c>
      <c r="BJ41" s="180">
        <f t="shared" si="9"/>
        <v>23759.27</v>
      </c>
      <c r="BK41" s="182">
        <v>19303</v>
      </c>
      <c r="BL41" s="182">
        <v>4456.27</v>
      </c>
      <c r="BM41" s="182">
        <v>4.71</v>
      </c>
      <c r="BN41" s="182">
        <v>10</v>
      </c>
      <c r="BO41" s="180"/>
      <c r="BP41" s="180"/>
      <c r="BQ41" s="180"/>
      <c r="BR41" s="83"/>
      <c r="BS41" s="83"/>
      <c r="BT41" s="83"/>
      <c r="BU41" s="83"/>
    </row>
    <row r="42" s="43" customFormat="1" ht="33" customHeight="1" spans="1:73">
      <c r="A42" s="80">
        <v>1</v>
      </c>
      <c r="B42" s="81" t="s">
        <v>203</v>
      </c>
      <c r="C42" s="82" t="s">
        <v>493</v>
      </c>
      <c r="D42" s="91">
        <v>650106</v>
      </c>
      <c r="E42" s="91" t="s">
        <v>2164</v>
      </c>
      <c r="F42" s="91" t="s">
        <v>514</v>
      </c>
      <c r="G42" s="91" t="s">
        <v>515</v>
      </c>
      <c r="H42" s="91" t="s">
        <v>55</v>
      </c>
      <c r="I42" s="82" t="s">
        <v>209</v>
      </c>
      <c r="J42" s="83">
        <v>2020</v>
      </c>
      <c r="K42" s="83">
        <v>4</v>
      </c>
      <c r="L42" s="91" t="s">
        <v>265</v>
      </c>
      <c r="M42" s="91" t="s">
        <v>516</v>
      </c>
      <c r="N42" s="91" t="s">
        <v>517</v>
      </c>
      <c r="O42" s="91" t="s">
        <v>518</v>
      </c>
      <c r="P42" s="81" t="s">
        <v>519</v>
      </c>
      <c r="Q42" s="81" t="s">
        <v>520</v>
      </c>
      <c r="R42" s="82">
        <v>501968.05</v>
      </c>
      <c r="S42" s="81" t="s">
        <v>213</v>
      </c>
      <c r="T42" s="81" t="s">
        <v>213</v>
      </c>
      <c r="U42" s="81" t="s">
        <v>214</v>
      </c>
      <c r="V42" s="81" t="s">
        <v>213</v>
      </c>
      <c r="W42" s="81" t="s">
        <v>213</v>
      </c>
      <c r="X42" s="81" t="s">
        <v>214</v>
      </c>
      <c r="Y42" s="81" t="s">
        <v>213</v>
      </c>
      <c r="Z42" s="81" t="s">
        <v>213</v>
      </c>
      <c r="AA42" s="81" t="s">
        <v>213</v>
      </c>
      <c r="AB42" s="82">
        <v>101968.05</v>
      </c>
      <c r="AC42" s="82">
        <v>38528.13</v>
      </c>
      <c r="AD42" s="82" t="s">
        <v>213</v>
      </c>
      <c r="AE42" s="81" t="s">
        <v>213</v>
      </c>
      <c r="AF42" s="84" t="s">
        <v>521</v>
      </c>
      <c r="AG42" s="81" t="s">
        <v>287</v>
      </c>
      <c r="AH42" s="81" t="s">
        <v>214</v>
      </c>
      <c r="AI42" s="81" t="s">
        <v>214</v>
      </c>
      <c r="AJ42" s="81" t="s">
        <v>260</v>
      </c>
      <c r="AK42" s="82">
        <f t="shared" si="7"/>
        <v>501968.05</v>
      </c>
      <c r="AL42" s="82"/>
      <c r="AM42" s="82">
        <v>400000</v>
      </c>
      <c r="AN42" s="82">
        <v>101968.05</v>
      </c>
      <c r="AO42" s="82"/>
      <c r="AP42" s="82"/>
      <c r="AQ42" s="82">
        <v>101528.13</v>
      </c>
      <c r="AR42" s="82"/>
      <c r="AS42" s="82">
        <v>63000</v>
      </c>
      <c r="AT42" s="82">
        <v>38528.13</v>
      </c>
      <c r="AU42" s="82"/>
      <c r="AV42" s="82"/>
      <c r="AW42" s="82">
        <v>65000</v>
      </c>
      <c r="AX42" s="82">
        <v>20000</v>
      </c>
      <c r="AY42" s="82">
        <v>160000</v>
      </c>
      <c r="AZ42" s="82">
        <v>150000</v>
      </c>
      <c r="BA42" s="82">
        <v>175439.92</v>
      </c>
      <c r="BB42" s="82">
        <v>167000</v>
      </c>
      <c r="BC42" s="180">
        <v>20000</v>
      </c>
      <c r="BD42" s="180"/>
      <c r="BE42" s="191">
        <v>15</v>
      </c>
      <c r="BF42" s="180">
        <f t="shared" si="8"/>
        <v>1131307.81</v>
      </c>
      <c r="BG42" s="180">
        <v>1131307.81</v>
      </c>
      <c r="BH42" s="180"/>
      <c r="BI42" s="180"/>
      <c r="BJ42" s="180">
        <f t="shared" si="9"/>
        <v>511184.11</v>
      </c>
      <c r="BK42" s="180">
        <v>501968.05</v>
      </c>
      <c r="BL42" s="180">
        <v>9216.06</v>
      </c>
      <c r="BM42" s="184">
        <v>1.69</v>
      </c>
      <c r="BN42" s="180">
        <v>15</v>
      </c>
      <c r="BO42" s="180">
        <v>101528.13</v>
      </c>
      <c r="BP42" s="180"/>
      <c r="BQ42" s="180"/>
      <c r="BR42" s="82"/>
      <c r="BS42" s="81"/>
      <c r="BT42" s="81"/>
      <c r="BU42" s="91"/>
    </row>
    <row r="43" s="2" customFormat="1" ht="33" customHeight="1" spans="1:73">
      <c r="A43" s="80">
        <v>1</v>
      </c>
      <c r="B43" s="81" t="s">
        <v>203</v>
      </c>
      <c r="C43" s="82" t="s">
        <v>493</v>
      </c>
      <c r="D43" s="91">
        <v>650106</v>
      </c>
      <c r="E43" s="82" t="s">
        <v>523</v>
      </c>
      <c r="F43" s="82" t="s">
        <v>524</v>
      </c>
      <c r="G43" s="82" t="s">
        <v>525</v>
      </c>
      <c r="H43" s="82" t="s">
        <v>55</v>
      </c>
      <c r="I43" s="82" t="s">
        <v>209</v>
      </c>
      <c r="J43" s="82" t="s">
        <v>291</v>
      </c>
      <c r="K43" s="109">
        <v>2</v>
      </c>
      <c r="L43" s="91" t="s">
        <v>526</v>
      </c>
      <c r="M43" s="91" t="s">
        <v>304</v>
      </c>
      <c r="N43" s="82" t="s">
        <v>527</v>
      </c>
      <c r="O43" s="82" t="s">
        <v>525</v>
      </c>
      <c r="P43" s="82" t="s">
        <v>528</v>
      </c>
      <c r="Q43" s="82" t="s">
        <v>529</v>
      </c>
      <c r="R43" s="83">
        <v>50570</v>
      </c>
      <c r="S43" s="83" t="s">
        <v>213</v>
      </c>
      <c r="T43" s="83" t="s">
        <v>213</v>
      </c>
      <c r="U43" s="83" t="s">
        <v>214</v>
      </c>
      <c r="V43" s="83" t="s">
        <v>213</v>
      </c>
      <c r="W43" s="83" t="s">
        <v>213</v>
      </c>
      <c r="X43" s="83" t="s">
        <v>213</v>
      </c>
      <c r="Y43" s="83" t="s">
        <v>213</v>
      </c>
      <c r="Z43" s="83" t="s">
        <v>213</v>
      </c>
      <c r="AA43" s="83" t="s">
        <v>213</v>
      </c>
      <c r="AB43" s="83">
        <f>R43*0.2</f>
        <v>10114</v>
      </c>
      <c r="AC43" s="83">
        <v>6058</v>
      </c>
      <c r="AD43" s="83" t="s">
        <v>213</v>
      </c>
      <c r="AE43" s="83" t="s">
        <v>213</v>
      </c>
      <c r="AF43" s="83" t="s">
        <v>530</v>
      </c>
      <c r="AG43" s="83" t="s">
        <v>287</v>
      </c>
      <c r="AH43" s="83" t="s">
        <v>214</v>
      </c>
      <c r="AI43" s="83" t="s">
        <v>214</v>
      </c>
      <c r="AJ43" s="83" t="s">
        <v>260</v>
      </c>
      <c r="AK43" s="82">
        <f t="shared" si="7"/>
        <v>50570</v>
      </c>
      <c r="AL43" s="83">
        <v>0</v>
      </c>
      <c r="AM43" s="83">
        <v>18000</v>
      </c>
      <c r="AN43" s="83">
        <v>12570</v>
      </c>
      <c r="AO43" s="83">
        <v>15000</v>
      </c>
      <c r="AP43" s="83">
        <v>5000</v>
      </c>
      <c r="AQ43" s="83">
        <v>26058</v>
      </c>
      <c r="AR43" s="83">
        <v>0</v>
      </c>
      <c r="AS43" s="83">
        <v>15000</v>
      </c>
      <c r="AT43" s="83">
        <v>6058</v>
      </c>
      <c r="AU43" s="83"/>
      <c r="AV43" s="83">
        <v>5000</v>
      </c>
      <c r="AW43" s="83">
        <v>24512</v>
      </c>
      <c r="AX43" s="83">
        <v>3000</v>
      </c>
      <c r="AY43" s="83"/>
      <c r="AZ43" s="83"/>
      <c r="BA43" s="83"/>
      <c r="BB43" s="83"/>
      <c r="BC43" s="180">
        <v>3000</v>
      </c>
      <c r="BD43" s="180"/>
      <c r="BE43" s="191">
        <v>15</v>
      </c>
      <c r="BF43" s="180">
        <f t="shared" si="8"/>
        <v>120309.81023508</v>
      </c>
      <c r="BG43" s="180">
        <v>120309.81023508</v>
      </c>
      <c r="BH43" s="180"/>
      <c r="BI43" s="180"/>
      <c r="BJ43" s="180">
        <f t="shared" si="9"/>
        <v>78922.3536919579</v>
      </c>
      <c r="BK43" s="180">
        <v>46697</v>
      </c>
      <c r="BL43" s="180">
        <v>32225.3536919579</v>
      </c>
      <c r="BM43" s="180">
        <v>1.54</v>
      </c>
      <c r="BN43" s="180">
        <v>15</v>
      </c>
      <c r="BO43" s="180">
        <v>15619</v>
      </c>
      <c r="BP43" s="180">
        <v>15619</v>
      </c>
      <c r="BQ43" s="180"/>
      <c r="BR43" s="83"/>
      <c r="BS43" s="83"/>
      <c r="BT43" s="83"/>
      <c r="BU43" s="89" t="s">
        <v>531</v>
      </c>
    </row>
    <row r="44" s="2" customFormat="1" ht="33" customHeight="1" spans="1:73">
      <c r="A44" s="80">
        <v>1</v>
      </c>
      <c r="B44" s="81" t="s">
        <v>203</v>
      </c>
      <c r="C44" s="82" t="s">
        <v>493</v>
      </c>
      <c r="D44" s="91">
        <v>650106</v>
      </c>
      <c r="E44" s="82" t="s">
        <v>532</v>
      </c>
      <c r="F44" s="82" t="s">
        <v>533</v>
      </c>
      <c r="G44" s="82" t="s">
        <v>525</v>
      </c>
      <c r="H44" s="82" t="s">
        <v>55</v>
      </c>
      <c r="I44" s="82" t="s">
        <v>209</v>
      </c>
      <c r="J44" s="82" t="s">
        <v>291</v>
      </c>
      <c r="K44" s="109">
        <v>2</v>
      </c>
      <c r="L44" s="91" t="s">
        <v>534</v>
      </c>
      <c r="M44" s="91" t="s">
        <v>304</v>
      </c>
      <c r="N44" s="82" t="s">
        <v>527</v>
      </c>
      <c r="O44" s="82" t="s">
        <v>525</v>
      </c>
      <c r="P44" s="82" t="s">
        <v>535</v>
      </c>
      <c r="Q44" s="82" t="s">
        <v>536</v>
      </c>
      <c r="R44" s="83">
        <v>18000</v>
      </c>
      <c r="S44" s="83" t="s">
        <v>213</v>
      </c>
      <c r="T44" s="83" t="s">
        <v>213</v>
      </c>
      <c r="U44" s="83"/>
      <c r="V44" s="83" t="s">
        <v>213</v>
      </c>
      <c r="W44" s="83"/>
      <c r="X44" s="83" t="s">
        <v>213</v>
      </c>
      <c r="Y44" s="83" t="s">
        <v>213</v>
      </c>
      <c r="Z44" s="83" t="s">
        <v>213</v>
      </c>
      <c r="AA44" s="83" t="s">
        <v>213</v>
      </c>
      <c r="AB44" s="83">
        <v>3600</v>
      </c>
      <c r="AC44" s="83">
        <v>3600</v>
      </c>
      <c r="AD44" s="83" t="s">
        <v>213</v>
      </c>
      <c r="AE44" s="83" t="s">
        <v>213</v>
      </c>
      <c r="AF44" s="83" t="s">
        <v>537</v>
      </c>
      <c r="AG44" s="83" t="s">
        <v>287</v>
      </c>
      <c r="AH44" s="83" t="s">
        <v>214</v>
      </c>
      <c r="AI44" s="83" t="s">
        <v>214</v>
      </c>
      <c r="AJ44" s="83" t="s">
        <v>260</v>
      </c>
      <c r="AK44" s="82">
        <f t="shared" si="7"/>
        <v>18000</v>
      </c>
      <c r="AL44" s="83">
        <v>0</v>
      </c>
      <c r="AM44" s="83">
        <v>9000</v>
      </c>
      <c r="AN44" s="83">
        <v>9000</v>
      </c>
      <c r="AO44" s="83">
        <v>0</v>
      </c>
      <c r="AP44" s="83">
        <v>0</v>
      </c>
      <c r="AQ44" s="83">
        <v>13518</v>
      </c>
      <c r="AR44" s="83">
        <v>0</v>
      </c>
      <c r="AS44" s="83">
        <v>8000</v>
      </c>
      <c r="AT44" s="83">
        <v>5518</v>
      </c>
      <c r="AU44" s="83"/>
      <c r="AV44" s="83"/>
      <c r="AW44" s="83">
        <v>4482</v>
      </c>
      <c r="AX44" s="83">
        <v>1000</v>
      </c>
      <c r="AY44" s="83"/>
      <c r="AZ44" s="83"/>
      <c r="BA44" s="83"/>
      <c r="BB44" s="83"/>
      <c r="BC44" s="180">
        <v>1000</v>
      </c>
      <c r="BD44" s="180"/>
      <c r="BE44" s="191">
        <v>10</v>
      </c>
      <c r="BF44" s="180">
        <f t="shared" si="8"/>
        <v>55133.391108888</v>
      </c>
      <c r="BG44" s="180">
        <v>55133.391108888</v>
      </c>
      <c r="BH44" s="180"/>
      <c r="BI44" s="180"/>
      <c r="BJ44" s="180">
        <f t="shared" si="9"/>
        <v>33224.8502671689</v>
      </c>
      <c r="BK44" s="180">
        <v>11592.64</v>
      </c>
      <c r="BL44" s="180">
        <v>21632.2102671689</v>
      </c>
      <c r="BM44" s="180">
        <v>2.2</v>
      </c>
      <c r="BN44" s="180">
        <v>10</v>
      </c>
      <c r="BO44" s="180">
        <v>8904</v>
      </c>
      <c r="BP44" s="180">
        <v>8904</v>
      </c>
      <c r="BQ44" s="180"/>
      <c r="BR44" s="83"/>
      <c r="BS44" s="83"/>
      <c r="BT44" s="83"/>
      <c r="BU44" s="89"/>
    </row>
    <row r="45" s="34" customFormat="1" ht="33" customHeight="1" spans="1:73">
      <c r="A45" s="92" t="s">
        <v>538</v>
      </c>
      <c r="B45" s="92"/>
      <c r="C45" s="92"/>
      <c r="D45" s="92"/>
      <c r="E45" s="92"/>
      <c r="F45" s="92"/>
      <c r="G45" s="93"/>
      <c r="H45" s="94"/>
      <c r="I45" s="94"/>
      <c r="J45" s="94"/>
      <c r="K45" s="123"/>
      <c r="L45" s="123"/>
      <c r="M45" s="123"/>
      <c r="N45" s="94"/>
      <c r="O45" s="94"/>
      <c r="P45" s="94"/>
      <c r="Q45" s="94"/>
      <c r="R45" s="143">
        <f>SUM(R46:R56)</f>
        <v>333941.17</v>
      </c>
      <c r="S45" s="144"/>
      <c r="T45" s="144"/>
      <c r="U45" s="144"/>
      <c r="V45" s="144"/>
      <c r="W45" s="144"/>
      <c r="X45" s="144"/>
      <c r="Y45" s="144"/>
      <c r="Z45" s="144"/>
      <c r="AA45" s="144"/>
      <c r="AB45" s="143">
        <f>SUM(AB46:AB56)</f>
        <v>52122</v>
      </c>
      <c r="AC45" s="143">
        <f>SUM(AC46:AC56)</f>
        <v>2050</v>
      </c>
      <c r="AD45" s="144"/>
      <c r="AE45" s="144"/>
      <c r="AF45" s="144"/>
      <c r="AG45" s="144"/>
      <c r="AH45" s="144"/>
      <c r="AI45" s="144"/>
      <c r="AJ45" s="144"/>
      <c r="AK45" s="143">
        <f t="shared" ref="AK45:BD45" si="10">SUM(AK46:AK56)</f>
        <v>333941.17</v>
      </c>
      <c r="AL45" s="143">
        <f t="shared" si="10"/>
        <v>62541.17</v>
      </c>
      <c r="AM45" s="143">
        <f t="shared" si="10"/>
        <v>236000</v>
      </c>
      <c r="AN45" s="143">
        <f t="shared" si="10"/>
        <v>0</v>
      </c>
      <c r="AO45" s="143">
        <f t="shared" si="10"/>
        <v>12000</v>
      </c>
      <c r="AP45" s="143">
        <f t="shared" si="10"/>
        <v>23400</v>
      </c>
      <c r="AQ45" s="143">
        <f t="shared" si="10"/>
        <v>87550</v>
      </c>
      <c r="AR45" s="143">
        <f t="shared" si="10"/>
        <v>2050</v>
      </c>
      <c r="AS45" s="143">
        <f t="shared" si="10"/>
        <v>85000</v>
      </c>
      <c r="AT45" s="143">
        <f t="shared" si="10"/>
        <v>0</v>
      </c>
      <c r="AU45" s="143">
        <f t="shared" si="10"/>
        <v>0</v>
      </c>
      <c r="AV45" s="143">
        <f t="shared" si="10"/>
        <v>500</v>
      </c>
      <c r="AW45" s="143">
        <f t="shared" si="10"/>
        <v>106125</v>
      </c>
      <c r="AX45" s="143">
        <f t="shared" si="10"/>
        <v>84000</v>
      </c>
      <c r="AY45" s="143">
        <f t="shared" si="10"/>
        <v>30144.17</v>
      </c>
      <c r="AZ45" s="143">
        <f t="shared" si="10"/>
        <v>0</v>
      </c>
      <c r="BA45" s="143">
        <f t="shared" si="10"/>
        <v>0</v>
      </c>
      <c r="BB45" s="143">
        <f t="shared" si="10"/>
        <v>0</v>
      </c>
      <c r="BC45" s="143">
        <f t="shared" si="10"/>
        <v>84000</v>
      </c>
      <c r="BD45" s="143">
        <f t="shared" si="10"/>
        <v>6000</v>
      </c>
      <c r="BE45" s="143"/>
      <c r="BF45" s="143">
        <f t="shared" ref="BF45:BL45" si="11">SUM(BF46:BF56)</f>
        <v>748598.99</v>
      </c>
      <c r="BG45" s="143">
        <f t="shared" si="11"/>
        <v>748598.99</v>
      </c>
      <c r="BH45" s="143">
        <f t="shared" si="11"/>
        <v>0</v>
      </c>
      <c r="BI45" s="143">
        <f t="shared" si="11"/>
        <v>0</v>
      </c>
      <c r="BJ45" s="143">
        <f t="shared" si="11"/>
        <v>478828.5</v>
      </c>
      <c r="BK45" s="143">
        <f t="shared" si="11"/>
        <v>342856.41</v>
      </c>
      <c r="BL45" s="143">
        <f t="shared" si="11"/>
        <v>135972.09</v>
      </c>
      <c r="BM45" s="143"/>
      <c r="BN45" s="143"/>
      <c r="BO45" s="143"/>
      <c r="BP45" s="143"/>
      <c r="BQ45" s="143"/>
      <c r="BR45" s="143"/>
      <c r="BS45" s="143"/>
      <c r="BT45" s="200"/>
      <c r="BU45" s="200"/>
    </row>
    <row r="46" s="2" customFormat="1" ht="33" customHeight="1" spans="1:73">
      <c r="A46" s="95">
        <v>1</v>
      </c>
      <c r="B46" s="95" t="s">
        <v>539</v>
      </c>
      <c r="C46" s="96" t="s">
        <v>540</v>
      </c>
      <c r="D46" s="96">
        <v>650202</v>
      </c>
      <c r="E46" s="96" t="s">
        <v>541</v>
      </c>
      <c r="F46" s="97" t="s">
        <v>542</v>
      </c>
      <c r="G46" s="98" t="s">
        <v>543</v>
      </c>
      <c r="H46" s="81" t="s">
        <v>39</v>
      </c>
      <c r="I46" s="81" t="s">
        <v>209</v>
      </c>
      <c r="J46" s="81">
        <v>2019</v>
      </c>
      <c r="K46" s="90">
        <v>3</v>
      </c>
      <c r="L46" s="110">
        <v>43556</v>
      </c>
      <c r="M46" s="110">
        <v>44560</v>
      </c>
      <c r="N46" s="81" t="s">
        <v>544</v>
      </c>
      <c r="O46" s="98" t="s">
        <v>543</v>
      </c>
      <c r="P46" s="98" t="s">
        <v>545</v>
      </c>
      <c r="Q46" s="145" t="s">
        <v>546</v>
      </c>
      <c r="R46" s="146">
        <v>6000</v>
      </c>
      <c r="S46" s="81" t="s">
        <v>213</v>
      </c>
      <c r="T46" s="81" t="s">
        <v>213</v>
      </c>
      <c r="U46" s="81" t="s">
        <v>213</v>
      </c>
      <c r="V46" s="81" t="s">
        <v>213</v>
      </c>
      <c r="W46" s="81" t="s">
        <v>213</v>
      </c>
      <c r="X46" s="81" t="s">
        <v>213</v>
      </c>
      <c r="Y46" s="81" t="s">
        <v>213</v>
      </c>
      <c r="Z46" s="81" t="s">
        <v>213</v>
      </c>
      <c r="AA46" s="81" t="s">
        <v>213</v>
      </c>
      <c r="AB46" s="146">
        <v>1600</v>
      </c>
      <c r="AC46" s="146">
        <v>1600</v>
      </c>
      <c r="AD46" s="82" t="s">
        <v>213</v>
      </c>
      <c r="AE46" s="81" t="s">
        <v>213</v>
      </c>
      <c r="AF46" s="81" t="s">
        <v>547</v>
      </c>
      <c r="AG46" s="81" t="s">
        <v>548</v>
      </c>
      <c r="AH46" s="81" t="s">
        <v>214</v>
      </c>
      <c r="AI46" s="81" t="s">
        <v>214</v>
      </c>
      <c r="AJ46" s="81" t="s">
        <v>260</v>
      </c>
      <c r="AK46" s="146">
        <v>6000</v>
      </c>
      <c r="AL46" s="146">
        <v>1600</v>
      </c>
      <c r="AM46" s="146">
        <v>2000</v>
      </c>
      <c r="AN46" s="146"/>
      <c r="AO46" s="146"/>
      <c r="AP46" s="146">
        <v>2400</v>
      </c>
      <c r="AQ46" s="146">
        <v>1600</v>
      </c>
      <c r="AR46" s="146">
        <v>1600</v>
      </c>
      <c r="AS46" s="146"/>
      <c r="AT46" s="146"/>
      <c r="AU46" s="146"/>
      <c r="AV46" s="146"/>
      <c r="AW46" s="146">
        <v>4400</v>
      </c>
      <c r="AX46" s="146">
        <v>2000</v>
      </c>
      <c r="AY46" s="146"/>
      <c r="AZ46" s="146"/>
      <c r="BA46" s="146"/>
      <c r="BB46" s="146"/>
      <c r="BC46" s="146">
        <v>2000</v>
      </c>
      <c r="BD46" s="146"/>
      <c r="BE46" s="146" t="s">
        <v>10</v>
      </c>
      <c r="BF46" s="146">
        <v>10612.24</v>
      </c>
      <c r="BG46" s="146">
        <v>10612.24</v>
      </c>
      <c r="BH46" s="146"/>
      <c r="BI46" s="146"/>
      <c r="BJ46" s="146">
        <v>11143.49</v>
      </c>
      <c r="BK46" s="146">
        <v>5979.63</v>
      </c>
      <c r="BL46" s="146">
        <v>5163.86</v>
      </c>
      <c r="BM46" s="146">
        <v>1.88</v>
      </c>
      <c r="BN46" s="141" t="s">
        <v>10</v>
      </c>
      <c r="BO46" s="146"/>
      <c r="BP46" s="146"/>
      <c r="BQ46" s="146"/>
      <c r="BR46" s="146"/>
      <c r="BS46" s="146"/>
      <c r="BT46" s="145"/>
      <c r="BU46" s="100"/>
    </row>
    <row r="47" ht="33" customHeight="1" spans="1:73">
      <c r="A47" s="83">
        <v>2</v>
      </c>
      <c r="B47" s="83" t="s">
        <v>539</v>
      </c>
      <c r="C47" s="81" t="s">
        <v>540</v>
      </c>
      <c r="D47" s="81">
        <v>650202</v>
      </c>
      <c r="E47" s="81" t="s">
        <v>549</v>
      </c>
      <c r="F47" s="99" t="s">
        <v>550</v>
      </c>
      <c r="G47" s="99" t="s">
        <v>551</v>
      </c>
      <c r="H47" s="89" t="s">
        <v>41</v>
      </c>
      <c r="I47" s="81" t="s">
        <v>209</v>
      </c>
      <c r="J47" s="81">
        <v>2020</v>
      </c>
      <c r="K47" s="81">
        <v>3</v>
      </c>
      <c r="L47" s="110">
        <v>44020</v>
      </c>
      <c r="M47" s="110">
        <v>44917</v>
      </c>
      <c r="N47" s="81" t="s">
        <v>544</v>
      </c>
      <c r="O47" s="99" t="s">
        <v>551</v>
      </c>
      <c r="P47" s="99" t="s">
        <v>552</v>
      </c>
      <c r="Q47" s="99" t="s">
        <v>553</v>
      </c>
      <c r="R47" s="146">
        <v>27500</v>
      </c>
      <c r="S47" s="81" t="s">
        <v>213</v>
      </c>
      <c r="T47" s="81" t="s">
        <v>213</v>
      </c>
      <c r="U47" s="81" t="s">
        <v>213</v>
      </c>
      <c r="V47" s="81" t="s">
        <v>213</v>
      </c>
      <c r="W47" s="81" t="s">
        <v>213</v>
      </c>
      <c r="X47" s="81" t="s">
        <v>213</v>
      </c>
      <c r="Y47" s="81" t="s">
        <v>213</v>
      </c>
      <c r="Z47" s="81" t="s">
        <v>213</v>
      </c>
      <c r="AA47" s="81" t="s">
        <v>213</v>
      </c>
      <c r="AB47" s="146">
        <v>500</v>
      </c>
      <c r="AC47" s="146"/>
      <c r="AD47" s="82" t="s">
        <v>213</v>
      </c>
      <c r="AE47" s="81" t="s">
        <v>213</v>
      </c>
      <c r="AF47" s="81" t="s">
        <v>554</v>
      </c>
      <c r="AG47" s="81" t="s">
        <v>548</v>
      </c>
      <c r="AH47" s="81" t="s">
        <v>214</v>
      </c>
      <c r="AI47" s="81" t="s">
        <v>214</v>
      </c>
      <c r="AJ47" s="81" t="s">
        <v>260</v>
      </c>
      <c r="AK47" s="146">
        <v>27500</v>
      </c>
      <c r="AL47" s="146">
        <v>500</v>
      </c>
      <c r="AM47" s="146">
        <v>6000</v>
      </c>
      <c r="AN47" s="146"/>
      <c r="AO47" s="146"/>
      <c r="AP47" s="146">
        <v>21000</v>
      </c>
      <c r="AQ47" s="146">
        <v>500</v>
      </c>
      <c r="AR47" s="146"/>
      <c r="AS47" s="146"/>
      <c r="AT47" s="146"/>
      <c r="AU47" s="146"/>
      <c r="AV47" s="146">
        <v>500</v>
      </c>
      <c r="AW47" s="146">
        <v>6000</v>
      </c>
      <c r="AX47" s="146">
        <v>6000</v>
      </c>
      <c r="AY47" s="146">
        <v>21000</v>
      </c>
      <c r="AZ47" s="146"/>
      <c r="BA47" s="146"/>
      <c r="BB47" s="146"/>
      <c r="BC47" s="146">
        <v>6000</v>
      </c>
      <c r="BD47" s="146"/>
      <c r="BE47" s="146" t="s">
        <v>13</v>
      </c>
      <c r="BF47" s="146">
        <v>31310.43</v>
      </c>
      <c r="BG47" s="146">
        <v>31310.43</v>
      </c>
      <c r="BH47" s="146"/>
      <c r="BI47" s="146"/>
      <c r="BJ47" s="146">
        <v>41689.59</v>
      </c>
      <c r="BK47" s="146">
        <v>28182.95</v>
      </c>
      <c r="BL47" s="146">
        <v>13506.64</v>
      </c>
      <c r="BM47" s="146">
        <v>1.73</v>
      </c>
      <c r="BN47" s="141" t="s">
        <v>13</v>
      </c>
      <c r="BO47" s="146"/>
      <c r="BP47" s="146"/>
      <c r="BQ47" s="146"/>
      <c r="BR47" s="146"/>
      <c r="BS47" s="146"/>
      <c r="BT47" s="201"/>
      <c r="BU47" s="201"/>
    </row>
    <row r="48" ht="33" customHeight="1" spans="1:73">
      <c r="A48" s="83">
        <v>3</v>
      </c>
      <c r="B48" s="100" t="s">
        <v>539</v>
      </c>
      <c r="C48" s="98" t="s">
        <v>555</v>
      </c>
      <c r="D48" s="81">
        <v>650203</v>
      </c>
      <c r="E48" s="98" t="s">
        <v>556</v>
      </c>
      <c r="F48" s="99" t="s">
        <v>557</v>
      </c>
      <c r="G48" s="98" t="s">
        <v>558</v>
      </c>
      <c r="H48" s="81" t="s">
        <v>15</v>
      </c>
      <c r="I48" s="81" t="s">
        <v>209</v>
      </c>
      <c r="J48" s="81">
        <v>2019</v>
      </c>
      <c r="K48" s="81">
        <v>2</v>
      </c>
      <c r="L48" s="110">
        <v>43952</v>
      </c>
      <c r="M48" s="110">
        <v>44377</v>
      </c>
      <c r="N48" s="98" t="s">
        <v>558</v>
      </c>
      <c r="O48" s="98" t="s">
        <v>558</v>
      </c>
      <c r="P48" s="98" t="s">
        <v>559</v>
      </c>
      <c r="Q48" s="145" t="s">
        <v>560</v>
      </c>
      <c r="R48" s="146">
        <v>10000</v>
      </c>
      <c r="S48" s="81" t="s">
        <v>213</v>
      </c>
      <c r="T48" s="81" t="s">
        <v>213</v>
      </c>
      <c r="U48" s="81" t="s">
        <v>213</v>
      </c>
      <c r="V48" s="81" t="s">
        <v>213</v>
      </c>
      <c r="W48" s="81" t="s">
        <v>213</v>
      </c>
      <c r="X48" s="81" t="s">
        <v>213</v>
      </c>
      <c r="Y48" s="81" t="s">
        <v>213</v>
      </c>
      <c r="Z48" s="81" t="s">
        <v>213</v>
      </c>
      <c r="AA48" s="81" t="s">
        <v>213</v>
      </c>
      <c r="AB48" s="146">
        <v>2000</v>
      </c>
      <c r="AC48" s="146"/>
      <c r="AD48" s="82" t="s">
        <v>213</v>
      </c>
      <c r="AE48" s="81" t="s">
        <v>213</v>
      </c>
      <c r="AF48" s="81" t="s">
        <v>561</v>
      </c>
      <c r="AG48" s="81" t="s">
        <v>548</v>
      </c>
      <c r="AH48" s="81" t="s">
        <v>214</v>
      </c>
      <c r="AI48" s="81" t="s">
        <v>214</v>
      </c>
      <c r="AJ48" s="81" t="s">
        <v>260</v>
      </c>
      <c r="AK48" s="146">
        <v>10000</v>
      </c>
      <c r="AL48" s="146">
        <v>2000</v>
      </c>
      <c r="AM48" s="146">
        <v>8000</v>
      </c>
      <c r="AN48" s="146"/>
      <c r="AO48" s="146"/>
      <c r="AP48" s="146"/>
      <c r="AQ48" s="146">
        <v>4000</v>
      </c>
      <c r="AR48" s="146"/>
      <c r="AS48" s="146">
        <v>4000</v>
      </c>
      <c r="AT48" s="146"/>
      <c r="AU48" s="146"/>
      <c r="AV48" s="146"/>
      <c r="AW48" s="146">
        <v>3000</v>
      </c>
      <c r="AX48" s="146">
        <v>3000</v>
      </c>
      <c r="AY48" s="146"/>
      <c r="AZ48" s="146"/>
      <c r="BA48" s="146"/>
      <c r="BB48" s="146"/>
      <c r="BC48" s="146">
        <v>3000</v>
      </c>
      <c r="BD48" s="146"/>
      <c r="BE48" s="146" t="s">
        <v>7</v>
      </c>
      <c r="BF48" s="146">
        <v>22115.4</v>
      </c>
      <c r="BG48" s="146">
        <v>22115.4</v>
      </c>
      <c r="BH48" s="146"/>
      <c r="BI48" s="146"/>
      <c r="BJ48" s="146">
        <v>16286</v>
      </c>
      <c r="BK48" s="146">
        <v>10000</v>
      </c>
      <c r="BL48" s="146">
        <v>6286</v>
      </c>
      <c r="BM48" s="146">
        <v>1.5</v>
      </c>
      <c r="BN48" s="141" t="s">
        <v>7</v>
      </c>
      <c r="BO48" s="146"/>
      <c r="BP48" s="146"/>
      <c r="BQ48" s="146"/>
      <c r="BR48" s="146"/>
      <c r="BS48" s="146"/>
      <c r="BT48" s="145"/>
      <c r="BU48" s="100"/>
    </row>
    <row r="49" ht="33" customHeight="1" spans="1:73">
      <c r="A49" s="83">
        <v>4</v>
      </c>
      <c r="B49" s="100" t="s">
        <v>539</v>
      </c>
      <c r="C49" s="98" t="s">
        <v>555</v>
      </c>
      <c r="D49" s="81">
        <v>650203</v>
      </c>
      <c r="E49" s="98" t="s">
        <v>562</v>
      </c>
      <c r="F49" s="99" t="s">
        <v>563</v>
      </c>
      <c r="G49" s="98" t="s">
        <v>564</v>
      </c>
      <c r="H49" s="81" t="s">
        <v>55</v>
      </c>
      <c r="I49" s="81" t="s">
        <v>209</v>
      </c>
      <c r="J49" s="81">
        <v>2019</v>
      </c>
      <c r="K49" s="81">
        <v>2</v>
      </c>
      <c r="L49" s="110">
        <v>43891</v>
      </c>
      <c r="M49" s="110">
        <v>44530</v>
      </c>
      <c r="N49" s="98" t="s">
        <v>564</v>
      </c>
      <c r="O49" s="98" t="s">
        <v>564</v>
      </c>
      <c r="P49" s="98" t="s">
        <v>565</v>
      </c>
      <c r="Q49" s="145" t="s">
        <v>566</v>
      </c>
      <c r="R49" s="146">
        <v>17535</v>
      </c>
      <c r="S49" s="81" t="s">
        <v>213</v>
      </c>
      <c r="T49" s="81" t="s">
        <v>213</v>
      </c>
      <c r="U49" s="81" t="s">
        <v>213</v>
      </c>
      <c r="V49" s="81" t="s">
        <v>213</v>
      </c>
      <c r="W49" s="81" t="s">
        <v>213</v>
      </c>
      <c r="X49" s="81" t="s">
        <v>213</v>
      </c>
      <c r="Y49" s="81" t="s">
        <v>213</v>
      </c>
      <c r="Z49" s="81" t="s">
        <v>213</v>
      </c>
      <c r="AA49" s="81" t="s">
        <v>213</v>
      </c>
      <c r="AB49" s="146">
        <v>3535</v>
      </c>
      <c r="AC49" s="146"/>
      <c r="AD49" s="82" t="s">
        <v>213</v>
      </c>
      <c r="AE49" s="81" t="s">
        <v>213</v>
      </c>
      <c r="AF49" s="81" t="s">
        <v>567</v>
      </c>
      <c r="AG49" s="81" t="s">
        <v>548</v>
      </c>
      <c r="AH49" s="81" t="s">
        <v>214</v>
      </c>
      <c r="AI49" s="81" t="s">
        <v>214</v>
      </c>
      <c r="AJ49" s="81" t="s">
        <v>260</v>
      </c>
      <c r="AK49" s="146">
        <v>17535</v>
      </c>
      <c r="AL49" s="146">
        <v>3535</v>
      </c>
      <c r="AM49" s="146">
        <v>14000</v>
      </c>
      <c r="AN49" s="146"/>
      <c r="AO49" s="146"/>
      <c r="AP49" s="146"/>
      <c r="AQ49" s="146">
        <v>13000</v>
      </c>
      <c r="AR49" s="146"/>
      <c r="AS49" s="146">
        <v>13000</v>
      </c>
      <c r="AT49" s="146"/>
      <c r="AU49" s="146"/>
      <c r="AV49" s="146"/>
      <c r="AW49" s="146">
        <v>1000</v>
      </c>
      <c r="AX49" s="146">
        <v>1000</v>
      </c>
      <c r="AY49" s="146"/>
      <c r="AZ49" s="146"/>
      <c r="BA49" s="146"/>
      <c r="BB49" s="146"/>
      <c r="BC49" s="146">
        <v>1000</v>
      </c>
      <c r="BD49" s="146"/>
      <c r="BE49" s="146" t="s">
        <v>13</v>
      </c>
      <c r="BF49" s="146">
        <v>43131</v>
      </c>
      <c r="BG49" s="146">
        <v>43131</v>
      </c>
      <c r="BH49" s="146"/>
      <c r="BI49" s="146"/>
      <c r="BJ49" s="146">
        <v>20171</v>
      </c>
      <c r="BK49" s="146">
        <v>17535</v>
      </c>
      <c r="BL49" s="146">
        <v>2636</v>
      </c>
      <c r="BM49" s="146">
        <v>1.65</v>
      </c>
      <c r="BN49" s="141" t="s">
        <v>13</v>
      </c>
      <c r="BO49" s="146"/>
      <c r="BP49" s="146"/>
      <c r="BQ49" s="146"/>
      <c r="BR49" s="146"/>
      <c r="BS49" s="146"/>
      <c r="BT49" s="145"/>
      <c r="BU49" s="100"/>
    </row>
    <row r="50" ht="33" customHeight="1" spans="1:73">
      <c r="A50" s="83">
        <v>5</v>
      </c>
      <c r="B50" s="100" t="s">
        <v>539</v>
      </c>
      <c r="C50" s="98" t="s">
        <v>555</v>
      </c>
      <c r="D50" s="81">
        <v>650203</v>
      </c>
      <c r="E50" s="98" t="s">
        <v>568</v>
      </c>
      <c r="F50" s="99" t="s">
        <v>569</v>
      </c>
      <c r="G50" s="98" t="s">
        <v>564</v>
      </c>
      <c r="H50" s="81" t="s">
        <v>55</v>
      </c>
      <c r="I50" s="81" t="s">
        <v>209</v>
      </c>
      <c r="J50" s="81">
        <v>2020</v>
      </c>
      <c r="K50" s="90">
        <v>2</v>
      </c>
      <c r="L50" s="110">
        <v>44075</v>
      </c>
      <c r="M50" s="110">
        <v>44530</v>
      </c>
      <c r="N50" s="98" t="s">
        <v>564</v>
      </c>
      <c r="O50" s="98" t="s">
        <v>564</v>
      </c>
      <c r="P50" s="98" t="s">
        <v>570</v>
      </c>
      <c r="Q50" s="145" t="s">
        <v>571</v>
      </c>
      <c r="R50" s="146">
        <v>12000</v>
      </c>
      <c r="S50" s="81" t="s">
        <v>213</v>
      </c>
      <c r="T50" s="81" t="s">
        <v>213</v>
      </c>
      <c r="U50" s="81" t="s">
        <v>213</v>
      </c>
      <c r="V50" s="81" t="s">
        <v>213</v>
      </c>
      <c r="W50" s="81" t="s">
        <v>213</v>
      </c>
      <c r="X50" s="81" t="s">
        <v>213</v>
      </c>
      <c r="Y50" s="81" t="s">
        <v>213</v>
      </c>
      <c r="Z50" s="81" t="s">
        <v>213</v>
      </c>
      <c r="AA50" s="81" t="s">
        <v>213</v>
      </c>
      <c r="AB50" s="146">
        <v>4000</v>
      </c>
      <c r="AC50" s="146"/>
      <c r="AD50" s="82" t="s">
        <v>213</v>
      </c>
      <c r="AE50" s="81" t="s">
        <v>213</v>
      </c>
      <c r="AF50" s="81" t="s">
        <v>572</v>
      </c>
      <c r="AG50" s="81" t="s">
        <v>548</v>
      </c>
      <c r="AH50" s="81" t="s">
        <v>214</v>
      </c>
      <c r="AI50" s="81" t="s">
        <v>214</v>
      </c>
      <c r="AJ50" s="81" t="s">
        <v>260</v>
      </c>
      <c r="AK50" s="146">
        <v>12000</v>
      </c>
      <c r="AL50" s="146">
        <v>4000</v>
      </c>
      <c r="AM50" s="146">
        <v>8000</v>
      </c>
      <c r="AN50" s="146"/>
      <c r="AO50" s="146"/>
      <c r="AP50" s="146"/>
      <c r="AQ50" s="146">
        <v>3000</v>
      </c>
      <c r="AR50" s="146"/>
      <c r="AS50" s="146">
        <v>3000</v>
      </c>
      <c r="AT50" s="146"/>
      <c r="AU50" s="146"/>
      <c r="AV50" s="146"/>
      <c r="AW50" s="146">
        <v>5000</v>
      </c>
      <c r="AX50" s="146">
        <v>5000</v>
      </c>
      <c r="AY50" s="146"/>
      <c r="AZ50" s="146"/>
      <c r="BA50" s="146"/>
      <c r="BB50" s="146"/>
      <c r="BC50" s="146">
        <v>5000</v>
      </c>
      <c r="BD50" s="146"/>
      <c r="BE50" s="146" t="s">
        <v>10</v>
      </c>
      <c r="BF50" s="146">
        <v>23807</v>
      </c>
      <c r="BG50" s="146">
        <v>23807</v>
      </c>
      <c r="BH50" s="146"/>
      <c r="BI50" s="146"/>
      <c r="BJ50" s="146">
        <v>16032</v>
      </c>
      <c r="BK50" s="146">
        <v>12000</v>
      </c>
      <c r="BL50" s="146">
        <v>4032</v>
      </c>
      <c r="BM50" s="146">
        <v>1.7</v>
      </c>
      <c r="BN50" s="141" t="s">
        <v>10</v>
      </c>
      <c r="BO50" s="146"/>
      <c r="BP50" s="146"/>
      <c r="BQ50" s="146"/>
      <c r="BR50" s="146"/>
      <c r="BS50" s="146"/>
      <c r="BT50" s="145"/>
      <c r="BU50" s="100"/>
    </row>
    <row r="51" ht="33" customHeight="1" spans="1:73">
      <c r="A51" s="83">
        <v>6</v>
      </c>
      <c r="B51" s="100" t="s">
        <v>539</v>
      </c>
      <c r="C51" s="99" t="s">
        <v>555</v>
      </c>
      <c r="D51" s="81">
        <v>650203</v>
      </c>
      <c r="E51" s="99" t="s">
        <v>573</v>
      </c>
      <c r="F51" s="99" t="s">
        <v>574</v>
      </c>
      <c r="G51" s="99" t="s">
        <v>575</v>
      </c>
      <c r="H51" s="89" t="s">
        <v>55</v>
      </c>
      <c r="I51" s="81" t="s">
        <v>209</v>
      </c>
      <c r="J51" s="81">
        <v>2020</v>
      </c>
      <c r="K51" s="81">
        <v>3</v>
      </c>
      <c r="L51" s="110">
        <v>43983</v>
      </c>
      <c r="M51" s="110">
        <v>45107</v>
      </c>
      <c r="N51" s="99" t="s">
        <v>575</v>
      </c>
      <c r="O51" s="99" t="s">
        <v>575</v>
      </c>
      <c r="P51" s="99" t="s">
        <v>576</v>
      </c>
      <c r="Q51" s="99" t="s">
        <v>577</v>
      </c>
      <c r="R51" s="146">
        <v>72725</v>
      </c>
      <c r="S51" s="81" t="s">
        <v>213</v>
      </c>
      <c r="T51" s="81" t="s">
        <v>213</v>
      </c>
      <c r="U51" s="81" t="s">
        <v>213</v>
      </c>
      <c r="V51" s="81" t="s">
        <v>213</v>
      </c>
      <c r="W51" s="81" t="s">
        <v>213</v>
      </c>
      <c r="X51" s="81" t="s">
        <v>213</v>
      </c>
      <c r="Y51" s="81" t="s">
        <v>213</v>
      </c>
      <c r="Z51" s="81" t="s">
        <v>213</v>
      </c>
      <c r="AA51" s="81" t="s">
        <v>213</v>
      </c>
      <c r="AB51" s="146">
        <v>7725</v>
      </c>
      <c r="AC51" s="146"/>
      <c r="AD51" s="82" t="s">
        <v>213</v>
      </c>
      <c r="AE51" s="81" t="s">
        <v>213</v>
      </c>
      <c r="AF51" s="81" t="s">
        <v>578</v>
      </c>
      <c r="AG51" s="81" t="s">
        <v>548</v>
      </c>
      <c r="AH51" s="81" t="s">
        <v>214</v>
      </c>
      <c r="AI51" s="81" t="s">
        <v>214</v>
      </c>
      <c r="AJ51" s="81" t="s">
        <v>260</v>
      </c>
      <c r="AK51" s="146">
        <v>72725</v>
      </c>
      <c r="AL51" s="146">
        <v>7725</v>
      </c>
      <c r="AM51" s="146">
        <v>65000</v>
      </c>
      <c r="AN51" s="146"/>
      <c r="AO51" s="146"/>
      <c r="AP51" s="146"/>
      <c r="AQ51" s="146">
        <v>18000</v>
      </c>
      <c r="AR51" s="146"/>
      <c r="AS51" s="146">
        <v>18000</v>
      </c>
      <c r="AT51" s="146"/>
      <c r="AU51" s="146"/>
      <c r="AV51" s="146"/>
      <c r="AW51" s="146">
        <v>25000</v>
      </c>
      <c r="AX51" s="146">
        <v>25000</v>
      </c>
      <c r="AY51" s="146"/>
      <c r="AZ51" s="146"/>
      <c r="BA51" s="146"/>
      <c r="BB51" s="146"/>
      <c r="BC51" s="146">
        <v>25000</v>
      </c>
      <c r="BD51" s="146"/>
      <c r="BE51" s="146" t="s">
        <v>10</v>
      </c>
      <c r="BF51" s="146">
        <v>125425</v>
      </c>
      <c r="BG51" s="146">
        <v>125425</v>
      </c>
      <c r="BH51" s="146"/>
      <c r="BI51" s="146"/>
      <c r="BJ51" s="146">
        <v>80762</v>
      </c>
      <c r="BK51" s="146">
        <v>72725</v>
      </c>
      <c r="BL51" s="146">
        <v>8037</v>
      </c>
      <c r="BM51" s="146">
        <v>1.36</v>
      </c>
      <c r="BN51" s="141" t="s">
        <v>10</v>
      </c>
      <c r="BO51" s="146"/>
      <c r="BP51" s="146"/>
      <c r="BQ51" s="146"/>
      <c r="BR51" s="146"/>
      <c r="BS51" s="146"/>
      <c r="BT51" s="201"/>
      <c r="BU51" s="201"/>
    </row>
    <row r="52" ht="33" customHeight="1" spans="1:73">
      <c r="A52" s="83">
        <v>7</v>
      </c>
      <c r="B52" s="100" t="s">
        <v>539</v>
      </c>
      <c r="C52" s="99" t="s">
        <v>555</v>
      </c>
      <c r="D52" s="81">
        <v>650203</v>
      </c>
      <c r="E52" s="99" t="s">
        <v>579</v>
      </c>
      <c r="F52" s="99" t="s">
        <v>580</v>
      </c>
      <c r="G52" s="99" t="s">
        <v>581</v>
      </c>
      <c r="H52" s="89" t="s">
        <v>55</v>
      </c>
      <c r="I52" s="81" t="s">
        <v>209</v>
      </c>
      <c r="J52" s="81">
        <v>2019</v>
      </c>
      <c r="K52" s="81">
        <v>3</v>
      </c>
      <c r="L52" s="110">
        <v>44013</v>
      </c>
      <c r="M52" s="110">
        <v>45291</v>
      </c>
      <c r="N52" s="99" t="s">
        <v>581</v>
      </c>
      <c r="O52" s="99" t="s">
        <v>581</v>
      </c>
      <c r="P52" s="99" t="s">
        <v>582</v>
      </c>
      <c r="Q52" s="99" t="s">
        <v>583</v>
      </c>
      <c r="R52" s="146">
        <v>49812</v>
      </c>
      <c r="S52" s="81" t="s">
        <v>213</v>
      </c>
      <c r="T52" s="81" t="s">
        <v>213</v>
      </c>
      <c r="U52" s="81" t="s">
        <v>213</v>
      </c>
      <c r="V52" s="81" t="s">
        <v>213</v>
      </c>
      <c r="W52" s="81" t="s">
        <v>213</v>
      </c>
      <c r="X52" s="81" t="s">
        <v>213</v>
      </c>
      <c r="Y52" s="81" t="s">
        <v>213</v>
      </c>
      <c r="Z52" s="81" t="s">
        <v>213</v>
      </c>
      <c r="AA52" s="81" t="s">
        <v>213</v>
      </c>
      <c r="AB52" s="146">
        <v>13812</v>
      </c>
      <c r="AC52" s="146"/>
      <c r="AD52" s="82" t="s">
        <v>213</v>
      </c>
      <c r="AE52" s="81" t="s">
        <v>213</v>
      </c>
      <c r="AF52" s="81" t="s">
        <v>584</v>
      </c>
      <c r="AG52" s="81" t="s">
        <v>548</v>
      </c>
      <c r="AH52" s="81" t="s">
        <v>214</v>
      </c>
      <c r="AI52" s="81"/>
      <c r="AJ52" s="81" t="s">
        <v>236</v>
      </c>
      <c r="AK52" s="146">
        <v>49812</v>
      </c>
      <c r="AL52" s="146">
        <v>13812</v>
      </c>
      <c r="AM52" s="146">
        <v>36000</v>
      </c>
      <c r="AN52" s="146"/>
      <c r="AO52" s="146"/>
      <c r="AP52" s="146"/>
      <c r="AQ52" s="146">
        <v>9000</v>
      </c>
      <c r="AR52" s="146"/>
      <c r="AS52" s="146">
        <v>9000</v>
      </c>
      <c r="AT52" s="146"/>
      <c r="AU52" s="146"/>
      <c r="AV52" s="146"/>
      <c r="AW52" s="146">
        <v>13000</v>
      </c>
      <c r="AX52" s="146">
        <v>13000</v>
      </c>
      <c r="AY52" s="146"/>
      <c r="AZ52" s="146"/>
      <c r="BA52" s="146"/>
      <c r="BB52" s="146"/>
      <c r="BC52" s="146">
        <v>13000</v>
      </c>
      <c r="BD52" s="146"/>
      <c r="BE52" s="146" t="s">
        <v>7</v>
      </c>
      <c r="BF52" s="146">
        <v>66887</v>
      </c>
      <c r="BG52" s="146">
        <v>66887</v>
      </c>
      <c r="BH52" s="146"/>
      <c r="BI52" s="146"/>
      <c r="BJ52" s="146">
        <v>50120</v>
      </c>
      <c r="BK52" s="146">
        <v>49812</v>
      </c>
      <c r="BL52" s="146">
        <v>308</v>
      </c>
      <c r="BM52" s="146">
        <v>1.57</v>
      </c>
      <c r="BN52" s="141">
        <v>7</v>
      </c>
      <c r="BO52" s="146"/>
      <c r="BP52" s="146"/>
      <c r="BQ52" s="146"/>
      <c r="BR52" s="146"/>
      <c r="BS52" s="146"/>
      <c r="BT52" s="201"/>
      <c r="BU52" s="201"/>
    </row>
    <row r="53" ht="33" customHeight="1" spans="1:73">
      <c r="A53" s="83">
        <v>8</v>
      </c>
      <c r="B53" s="100" t="s">
        <v>539</v>
      </c>
      <c r="C53" s="99" t="s">
        <v>555</v>
      </c>
      <c r="D53" s="81">
        <v>650203</v>
      </c>
      <c r="E53" s="99" t="s">
        <v>585</v>
      </c>
      <c r="F53" s="99" t="s">
        <v>586</v>
      </c>
      <c r="G53" s="99" t="s">
        <v>587</v>
      </c>
      <c r="H53" s="89" t="s">
        <v>55</v>
      </c>
      <c r="I53" s="81" t="s">
        <v>241</v>
      </c>
      <c r="J53" s="81">
        <v>2020</v>
      </c>
      <c r="K53" s="81">
        <v>3</v>
      </c>
      <c r="L53" s="110">
        <v>44348</v>
      </c>
      <c r="M53" s="110">
        <v>45230</v>
      </c>
      <c r="N53" s="99" t="s">
        <v>587</v>
      </c>
      <c r="O53" s="99" t="s">
        <v>587</v>
      </c>
      <c r="P53" s="99" t="s">
        <v>588</v>
      </c>
      <c r="Q53" s="99" t="s">
        <v>589</v>
      </c>
      <c r="R53" s="146">
        <v>62500</v>
      </c>
      <c r="S53" s="81" t="s">
        <v>213</v>
      </c>
      <c r="T53" s="81" t="s">
        <v>213</v>
      </c>
      <c r="U53" s="81" t="s">
        <v>213</v>
      </c>
      <c r="V53" s="81" t="s">
        <v>214</v>
      </c>
      <c r="W53" s="81" t="s">
        <v>214</v>
      </c>
      <c r="X53" s="81" t="s">
        <v>214</v>
      </c>
      <c r="Y53" s="81" t="s">
        <v>214</v>
      </c>
      <c r="Z53" s="81" t="s">
        <v>214</v>
      </c>
      <c r="AA53" s="81" t="s">
        <v>214</v>
      </c>
      <c r="AB53" s="146">
        <v>12500</v>
      </c>
      <c r="AC53" s="146"/>
      <c r="AD53" s="82" t="s">
        <v>213</v>
      </c>
      <c r="AE53" s="81" t="s">
        <v>213</v>
      </c>
      <c r="AF53" s="81" t="s">
        <v>590</v>
      </c>
      <c r="AG53" s="81" t="s">
        <v>548</v>
      </c>
      <c r="AH53" s="81" t="s">
        <v>214</v>
      </c>
      <c r="AI53" s="81"/>
      <c r="AJ53" s="81" t="s">
        <v>236</v>
      </c>
      <c r="AK53" s="146">
        <v>62500</v>
      </c>
      <c r="AL53" s="146">
        <v>12500</v>
      </c>
      <c r="AM53" s="146">
        <v>50000</v>
      </c>
      <c r="AN53" s="146"/>
      <c r="AO53" s="146"/>
      <c r="AP53" s="146"/>
      <c r="AQ53" s="146"/>
      <c r="AR53" s="146"/>
      <c r="AS53" s="146"/>
      <c r="AT53" s="146"/>
      <c r="AU53" s="146"/>
      <c r="AV53" s="146"/>
      <c r="AW53" s="146">
        <v>20000</v>
      </c>
      <c r="AX53" s="146">
        <v>20000</v>
      </c>
      <c r="AY53" s="146"/>
      <c r="AZ53" s="146"/>
      <c r="BA53" s="146"/>
      <c r="BB53" s="146"/>
      <c r="BC53" s="146">
        <v>20000</v>
      </c>
      <c r="BD53" s="146"/>
      <c r="BE53" s="146" t="s">
        <v>13</v>
      </c>
      <c r="BF53" s="146">
        <v>150500</v>
      </c>
      <c r="BG53" s="146">
        <v>150500</v>
      </c>
      <c r="BH53" s="146"/>
      <c r="BI53" s="146"/>
      <c r="BJ53" s="146">
        <v>69270</v>
      </c>
      <c r="BK53" s="146">
        <v>62500</v>
      </c>
      <c r="BL53" s="146">
        <v>6770</v>
      </c>
      <c r="BM53" s="146">
        <v>1.72</v>
      </c>
      <c r="BN53" s="141">
        <v>15</v>
      </c>
      <c r="BO53" s="146"/>
      <c r="BP53" s="146"/>
      <c r="BQ53" s="146"/>
      <c r="BR53" s="146"/>
      <c r="BS53" s="146"/>
      <c r="BT53" s="201"/>
      <c r="BU53" s="201"/>
    </row>
    <row r="54" ht="33" customHeight="1" spans="1:73">
      <c r="A54" s="83">
        <v>9</v>
      </c>
      <c r="B54" s="100" t="s">
        <v>539</v>
      </c>
      <c r="C54" s="99" t="s">
        <v>591</v>
      </c>
      <c r="D54" s="81">
        <v>650204</v>
      </c>
      <c r="E54" s="99" t="s">
        <v>592</v>
      </c>
      <c r="F54" s="99" t="s">
        <v>593</v>
      </c>
      <c r="G54" s="99" t="s">
        <v>594</v>
      </c>
      <c r="H54" s="89" t="s">
        <v>18</v>
      </c>
      <c r="I54" s="81" t="s">
        <v>241</v>
      </c>
      <c r="J54" s="81">
        <v>2021</v>
      </c>
      <c r="K54" s="81">
        <v>2</v>
      </c>
      <c r="L54" s="110">
        <v>44348</v>
      </c>
      <c r="M54" s="110">
        <v>44774</v>
      </c>
      <c r="N54" s="99" t="s">
        <v>594</v>
      </c>
      <c r="O54" s="99" t="s">
        <v>595</v>
      </c>
      <c r="P54" s="99" t="s">
        <v>596</v>
      </c>
      <c r="Q54" s="99" t="s">
        <v>597</v>
      </c>
      <c r="R54" s="146">
        <v>22869.17</v>
      </c>
      <c r="S54" s="81" t="s">
        <v>213</v>
      </c>
      <c r="T54" s="81" t="s">
        <v>214</v>
      </c>
      <c r="U54" s="81" t="s">
        <v>214</v>
      </c>
      <c r="V54" s="81" t="s">
        <v>214</v>
      </c>
      <c r="W54" s="81" t="s">
        <v>214</v>
      </c>
      <c r="X54" s="81" t="s">
        <v>214</v>
      </c>
      <c r="Y54" s="81" t="s">
        <v>214</v>
      </c>
      <c r="Z54" s="81" t="s">
        <v>214</v>
      </c>
      <c r="AA54" s="81" t="s">
        <v>214</v>
      </c>
      <c r="AB54" s="146">
        <v>6000</v>
      </c>
      <c r="AC54" s="146"/>
      <c r="AD54" s="82" t="s">
        <v>213</v>
      </c>
      <c r="AE54" s="81" t="s">
        <v>213</v>
      </c>
      <c r="AF54" s="81" t="s">
        <v>598</v>
      </c>
      <c r="AG54" s="81" t="s">
        <v>548</v>
      </c>
      <c r="AH54" s="81" t="s">
        <v>214</v>
      </c>
      <c r="AI54" s="81" t="s">
        <v>214</v>
      </c>
      <c r="AJ54" s="81" t="s">
        <v>260</v>
      </c>
      <c r="AK54" s="146">
        <v>22869.17</v>
      </c>
      <c r="AL54" s="146">
        <v>4869.17</v>
      </c>
      <c r="AM54" s="146">
        <v>6000</v>
      </c>
      <c r="AN54" s="146"/>
      <c r="AO54" s="146">
        <v>12000</v>
      </c>
      <c r="AP54" s="146"/>
      <c r="AQ54" s="146"/>
      <c r="AR54" s="146"/>
      <c r="AS54" s="146"/>
      <c r="AT54" s="146"/>
      <c r="AU54" s="146"/>
      <c r="AV54" s="146"/>
      <c r="AW54" s="146">
        <v>13725</v>
      </c>
      <c r="AX54" s="146">
        <v>6000</v>
      </c>
      <c r="AY54" s="146">
        <v>9144.17</v>
      </c>
      <c r="AZ54" s="146"/>
      <c r="BA54" s="146"/>
      <c r="BB54" s="146"/>
      <c r="BC54" s="146">
        <v>6000</v>
      </c>
      <c r="BD54" s="146">
        <v>6000</v>
      </c>
      <c r="BE54" s="146" t="s">
        <v>13</v>
      </c>
      <c r="BF54" s="146">
        <v>72286.02</v>
      </c>
      <c r="BG54" s="146">
        <v>72286.02</v>
      </c>
      <c r="BH54" s="146"/>
      <c r="BI54" s="146"/>
      <c r="BJ54" s="146">
        <v>53242.17</v>
      </c>
      <c r="BK54" s="146">
        <v>31121.83</v>
      </c>
      <c r="BL54" s="146">
        <v>22120.34</v>
      </c>
      <c r="BM54" s="146">
        <v>1.26</v>
      </c>
      <c r="BN54" s="141" t="s">
        <v>13</v>
      </c>
      <c r="BO54" s="146"/>
      <c r="BP54" s="146"/>
      <c r="BQ54" s="146"/>
      <c r="BR54" s="146"/>
      <c r="BS54" s="146"/>
      <c r="BT54" s="201"/>
      <c r="BU54" s="201"/>
    </row>
    <row r="55" ht="33" customHeight="1" spans="1:73">
      <c r="A55" s="83">
        <v>10</v>
      </c>
      <c r="B55" s="100" t="s">
        <v>539</v>
      </c>
      <c r="C55" s="99" t="s">
        <v>599</v>
      </c>
      <c r="D55" s="81">
        <v>650205</v>
      </c>
      <c r="E55" s="99" t="s">
        <v>600</v>
      </c>
      <c r="F55" s="99" t="s">
        <v>601</v>
      </c>
      <c r="G55" s="99" t="s">
        <v>602</v>
      </c>
      <c r="H55" s="89" t="s">
        <v>21</v>
      </c>
      <c r="I55" s="81" t="s">
        <v>209</v>
      </c>
      <c r="J55" s="81">
        <v>2020</v>
      </c>
      <c r="K55" s="81">
        <v>2</v>
      </c>
      <c r="L55" s="110">
        <v>43983</v>
      </c>
      <c r="M55" s="110">
        <v>44531</v>
      </c>
      <c r="N55" s="99" t="s">
        <v>602</v>
      </c>
      <c r="O55" s="99" t="s">
        <v>602</v>
      </c>
      <c r="P55" s="99" t="s">
        <v>603</v>
      </c>
      <c r="Q55" s="99" t="s">
        <v>604</v>
      </c>
      <c r="R55" s="146">
        <v>12000</v>
      </c>
      <c r="S55" s="81" t="s">
        <v>213</v>
      </c>
      <c r="T55" s="81" t="s">
        <v>213</v>
      </c>
      <c r="U55" s="81" t="s">
        <v>213</v>
      </c>
      <c r="V55" s="81" t="s">
        <v>213</v>
      </c>
      <c r="W55" s="81" t="s">
        <v>213</v>
      </c>
      <c r="X55" s="81" t="s">
        <v>213</v>
      </c>
      <c r="Y55" s="81" t="s">
        <v>213</v>
      </c>
      <c r="Z55" s="81" t="s">
        <v>213</v>
      </c>
      <c r="AA55" s="81" t="s">
        <v>213</v>
      </c>
      <c r="AB55" s="146">
        <v>200</v>
      </c>
      <c r="AC55" s="146">
        <v>200</v>
      </c>
      <c r="AD55" s="82" t="s">
        <v>213</v>
      </c>
      <c r="AE55" s="81" t="s">
        <v>213</v>
      </c>
      <c r="AF55" s="81" t="s">
        <v>605</v>
      </c>
      <c r="AG55" s="81" t="s">
        <v>548</v>
      </c>
      <c r="AH55" s="81" t="s">
        <v>214</v>
      </c>
      <c r="AI55" s="81" t="s">
        <v>214</v>
      </c>
      <c r="AJ55" s="81" t="s">
        <v>260</v>
      </c>
      <c r="AK55" s="146">
        <v>12000</v>
      </c>
      <c r="AL55" s="146">
        <v>3000</v>
      </c>
      <c r="AM55" s="146">
        <v>9000</v>
      </c>
      <c r="AN55" s="146"/>
      <c r="AO55" s="146"/>
      <c r="AP55" s="146"/>
      <c r="AQ55" s="146">
        <v>8200</v>
      </c>
      <c r="AR55" s="146">
        <v>200</v>
      </c>
      <c r="AS55" s="146">
        <v>8000</v>
      </c>
      <c r="AT55" s="146"/>
      <c r="AU55" s="146"/>
      <c r="AV55" s="146"/>
      <c r="AW55" s="146">
        <v>4000</v>
      </c>
      <c r="AX55" s="146">
        <v>1000</v>
      </c>
      <c r="AY55" s="146"/>
      <c r="AZ55" s="146"/>
      <c r="BA55" s="146"/>
      <c r="BB55" s="146"/>
      <c r="BC55" s="146">
        <v>1000</v>
      </c>
      <c r="BD55" s="146"/>
      <c r="BE55" s="146" t="s">
        <v>13</v>
      </c>
      <c r="BF55" s="146">
        <v>39476.55</v>
      </c>
      <c r="BG55" s="146">
        <v>39476.55</v>
      </c>
      <c r="BH55" s="146"/>
      <c r="BI55" s="146"/>
      <c r="BJ55" s="146">
        <v>30916.8</v>
      </c>
      <c r="BK55" s="146">
        <v>12000</v>
      </c>
      <c r="BL55" s="146">
        <v>18916.8</v>
      </c>
      <c r="BM55" s="146">
        <v>1.22</v>
      </c>
      <c r="BN55" s="141" t="s">
        <v>13</v>
      </c>
      <c r="BO55" s="146"/>
      <c r="BP55" s="146"/>
      <c r="BQ55" s="146"/>
      <c r="BR55" s="146"/>
      <c r="BS55" s="146"/>
      <c r="BT55" s="201"/>
      <c r="BU55" s="201"/>
    </row>
    <row r="56" ht="33" customHeight="1" spans="1:73">
      <c r="A56" s="83">
        <v>11</v>
      </c>
      <c r="B56" s="100" t="s">
        <v>539</v>
      </c>
      <c r="C56" s="99" t="s">
        <v>599</v>
      </c>
      <c r="D56" s="81">
        <v>650205</v>
      </c>
      <c r="E56" s="99" t="s">
        <v>606</v>
      </c>
      <c r="F56" s="99" t="s">
        <v>607</v>
      </c>
      <c r="G56" s="99" t="s">
        <v>608</v>
      </c>
      <c r="H56" s="89" t="s">
        <v>41</v>
      </c>
      <c r="I56" s="81" t="s">
        <v>209</v>
      </c>
      <c r="J56" s="81">
        <v>2019</v>
      </c>
      <c r="K56" s="81">
        <v>2</v>
      </c>
      <c r="L56" s="110">
        <v>43951</v>
      </c>
      <c r="M56" s="110">
        <v>44560</v>
      </c>
      <c r="N56" s="99" t="s">
        <v>608</v>
      </c>
      <c r="O56" s="99" t="s">
        <v>608</v>
      </c>
      <c r="P56" s="99" t="s">
        <v>609</v>
      </c>
      <c r="Q56" s="99" t="s">
        <v>610</v>
      </c>
      <c r="R56" s="146">
        <v>41000</v>
      </c>
      <c r="S56" s="81" t="s">
        <v>213</v>
      </c>
      <c r="T56" s="81" t="s">
        <v>213</v>
      </c>
      <c r="U56" s="81" t="s">
        <v>213</v>
      </c>
      <c r="V56" s="81" t="s">
        <v>213</v>
      </c>
      <c r="W56" s="81" t="s">
        <v>213</v>
      </c>
      <c r="X56" s="81" t="s">
        <v>213</v>
      </c>
      <c r="Y56" s="81" t="s">
        <v>213</v>
      </c>
      <c r="Z56" s="81" t="s">
        <v>213</v>
      </c>
      <c r="AA56" s="81" t="s">
        <v>213</v>
      </c>
      <c r="AB56" s="146">
        <v>250</v>
      </c>
      <c r="AC56" s="146">
        <v>250</v>
      </c>
      <c r="AD56" s="82" t="s">
        <v>213</v>
      </c>
      <c r="AE56" s="81" t="s">
        <v>213</v>
      </c>
      <c r="AF56" s="81" t="s">
        <v>611</v>
      </c>
      <c r="AG56" s="81" t="s">
        <v>548</v>
      </c>
      <c r="AH56" s="81" t="s">
        <v>214</v>
      </c>
      <c r="AI56" s="81" t="s">
        <v>214</v>
      </c>
      <c r="AJ56" s="81" t="s">
        <v>260</v>
      </c>
      <c r="AK56" s="146">
        <v>41000</v>
      </c>
      <c r="AL56" s="146">
        <v>9000</v>
      </c>
      <c r="AM56" s="146">
        <v>32000</v>
      </c>
      <c r="AN56" s="146"/>
      <c r="AO56" s="146"/>
      <c r="AP56" s="146"/>
      <c r="AQ56" s="146">
        <v>30250</v>
      </c>
      <c r="AR56" s="146">
        <v>250</v>
      </c>
      <c r="AS56" s="146">
        <v>30000</v>
      </c>
      <c r="AT56" s="146"/>
      <c r="AU56" s="146"/>
      <c r="AV56" s="146"/>
      <c r="AW56" s="146">
        <v>11000</v>
      </c>
      <c r="AX56" s="146">
        <v>2000</v>
      </c>
      <c r="AY56" s="146"/>
      <c r="AZ56" s="146"/>
      <c r="BA56" s="146"/>
      <c r="BB56" s="146"/>
      <c r="BC56" s="146">
        <v>2000</v>
      </c>
      <c r="BD56" s="146"/>
      <c r="BE56" s="146" t="s">
        <v>16</v>
      </c>
      <c r="BF56" s="146">
        <v>163048.35</v>
      </c>
      <c r="BG56" s="146">
        <v>163048.35</v>
      </c>
      <c r="BH56" s="146"/>
      <c r="BI56" s="146"/>
      <c r="BJ56" s="146">
        <v>89195.45</v>
      </c>
      <c r="BK56" s="146">
        <v>41000</v>
      </c>
      <c r="BL56" s="146">
        <v>48195.45</v>
      </c>
      <c r="BM56" s="146">
        <v>2.49</v>
      </c>
      <c r="BN56" s="141" t="s">
        <v>16</v>
      </c>
      <c r="BO56" s="146"/>
      <c r="BP56" s="146"/>
      <c r="BQ56" s="146"/>
      <c r="BR56" s="146"/>
      <c r="BS56" s="146"/>
      <c r="BT56" s="201"/>
      <c r="BU56" s="201"/>
    </row>
    <row r="57" s="44" customFormat="1" ht="33" customHeight="1" spans="1:73">
      <c r="A57" s="101" t="s">
        <v>612</v>
      </c>
      <c r="B57" s="102"/>
      <c r="C57" s="102"/>
      <c r="D57" s="102"/>
      <c r="E57" s="102"/>
      <c r="F57" s="103"/>
      <c r="G57" s="104"/>
      <c r="H57" s="105"/>
      <c r="I57" s="124"/>
      <c r="J57" s="124"/>
      <c r="K57" s="124"/>
      <c r="L57" s="125"/>
      <c r="M57" s="125"/>
      <c r="N57" s="126"/>
      <c r="O57" s="126"/>
      <c r="P57" s="126"/>
      <c r="Q57" s="126"/>
      <c r="R57" s="147"/>
      <c r="S57" s="124"/>
      <c r="T57" s="124"/>
      <c r="U57" s="124"/>
      <c r="V57" s="124"/>
      <c r="W57" s="124"/>
      <c r="X57" s="124"/>
      <c r="Y57" s="124"/>
      <c r="Z57" s="124"/>
      <c r="AA57" s="124"/>
      <c r="AB57" s="147"/>
      <c r="AC57" s="147"/>
      <c r="AD57" s="155"/>
      <c r="AE57" s="124"/>
      <c r="AF57" s="124"/>
      <c r="AG57" s="124"/>
      <c r="AH57" s="124"/>
      <c r="AI57" s="124"/>
      <c r="AJ57" s="124"/>
      <c r="AK57" s="147"/>
      <c r="AL57" s="147"/>
      <c r="AM57" s="147"/>
      <c r="AN57" s="147"/>
      <c r="AO57" s="147"/>
      <c r="AP57" s="147"/>
      <c r="AQ57" s="147"/>
      <c r="AR57" s="147"/>
      <c r="AS57" s="147"/>
      <c r="AT57" s="147"/>
      <c r="AU57" s="147"/>
      <c r="AV57" s="147"/>
      <c r="AW57" s="147"/>
      <c r="AX57" s="147"/>
      <c r="AY57" s="147"/>
      <c r="AZ57" s="147"/>
      <c r="BA57" s="147"/>
      <c r="BB57" s="147"/>
      <c r="BC57" s="185">
        <f>SUM(BC58:BC70)</f>
        <v>110000</v>
      </c>
      <c r="BD57" s="185">
        <f>SUM(BD58:BD70)</f>
        <v>13000</v>
      </c>
      <c r="BE57" s="147"/>
      <c r="BF57" s="147"/>
      <c r="BG57" s="147"/>
      <c r="BH57" s="147"/>
      <c r="BI57" s="147"/>
      <c r="BJ57" s="147"/>
      <c r="BK57" s="147"/>
      <c r="BL57" s="147"/>
      <c r="BM57" s="147"/>
      <c r="BN57" s="202"/>
      <c r="BO57" s="147"/>
      <c r="BP57" s="147"/>
      <c r="BQ57" s="147"/>
      <c r="BR57" s="147"/>
      <c r="BS57" s="147"/>
      <c r="BT57" s="203"/>
      <c r="BU57" s="203"/>
    </row>
    <row r="58" ht="33" customHeight="1" spans="1:73">
      <c r="A58" s="83">
        <v>1</v>
      </c>
      <c r="B58" s="100" t="s">
        <v>613</v>
      </c>
      <c r="C58" s="99" t="s">
        <v>614</v>
      </c>
      <c r="D58" s="81">
        <v>650402</v>
      </c>
      <c r="E58" s="99" t="s">
        <v>615</v>
      </c>
      <c r="F58" s="99" t="s">
        <v>616</v>
      </c>
      <c r="G58" s="106" t="s">
        <v>617</v>
      </c>
      <c r="H58" s="107" t="s">
        <v>21</v>
      </c>
      <c r="I58" s="127" t="s">
        <v>209</v>
      </c>
      <c r="J58" s="127" t="s">
        <v>274</v>
      </c>
      <c r="K58" s="127">
        <v>1</v>
      </c>
      <c r="L58" s="110" t="s">
        <v>618</v>
      </c>
      <c r="M58" s="110">
        <v>44469</v>
      </c>
      <c r="N58" s="128" t="s">
        <v>617</v>
      </c>
      <c r="O58" s="128" t="s">
        <v>617</v>
      </c>
      <c r="P58" s="128" t="s">
        <v>619</v>
      </c>
      <c r="Q58" s="128" t="s">
        <v>620</v>
      </c>
      <c r="R58" s="148">
        <v>3300</v>
      </c>
      <c r="S58" s="127" t="s">
        <v>213</v>
      </c>
      <c r="T58" s="127" t="s">
        <v>213</v>
      </c>
      <c r="U58" s="127" t="s">
        <v>213</v>
      </c>
      <c r="V58" s="127" t="s">
        <v>213</v>
      </c>
      <c r="W58" s="127" t="s">
        <v>213</v>
      </c>
      <c r="X58" s="127" t="s">
        <v>213</v>
      </c>
      <c r="Y58" s="127" t="s">
        <v>213</v>
      </c>
      <c r="Z58" s="127" t="s">
        <v>213</v>
      </c>
      <c r="AA58" s="127" t="s">
        <v>213</v>
      </c>
      <c r="AB58" s="148"/>
      <c r="AC58" s="148"/>
      <c r="AD58" s="156" t="s">
        <v>213</v>
      </c>
      <c r="AE58" s="127" t="s">
        <v>213</v>
      </c>
      <c r="AF58" s="127" t="s">
        <v>621</v>
      </c>
      <c r="AG58" s="127" t="s">
        <v>287</v>
      </c>
      <c r="AH58" s="127" t="s">
        <v>214</v>
      </c>
      <c r="AI58" s="127" t="s">
        <v>214</v>
      </c>
      <c r="AJ58" s="127" t="s">
        <v>260</v>
      </c>
      <c r="AK58" s="148">
        <v>3300</v>
      </c>
      <c r="AL58" s="148">
        <v>1300</v>
      </c>
      <c r="AM58" s="148">
        <v>2000</v>
      </c>
      <c r="AN58" s="148">
        <v>0</v>
      </c>
      <c r="AO58" s="148">
        <v>0</v>
      </c>
      <c r="AP58" s="148">
        <v>0</v>
      </c>
      <c r="AQ58" s="148">
        <v>300</v>
      </c>
      <c r="AR58" s="148">
        <v>300</v>
      </c>
      <c r="AS58" s="148">
        <v>0</v>
      </c>
      <c r="AT58" s="148">
        <v>0</v>
      </c>
      <c r="AU58" s="148">
        <v>0</v>
      </c>
      <c r="AV58" s="148">
        <v>0</v>
      </c>
      <c r="AW58" s="148">
        <v>3000</v>
      </c>
      <c r="AX58" s="148">
        <v>2000</v>
      </c>
      <c r="AY58" s="148"/>
      <c r="AZ58" s="148"/>
      <c r="BA58" s="148"/>
      <c r="BB58" s="148"/>
      <c r="BC58" s="148">
        <v>2000</v>
      </c>
      <c r="BD58" s="148"/>
      <c r="BE58" s="148" t="s">
        <v>10</v>
      </c>
      <c r="BF58" s="148">
        <v>4700</v>
      </c>
      <c r="BG58" s="148">
        <v>4700</v>
      </c>
      <c r="BH58" s="148">
        <v>0</v>
      </c>
      <c r="BI58" s="148">
        <v>0</v>
      </c>
      <c r="BJ58" s="148">
        <v>3447</v>
      </c>
      <c r="BK58" s="148">
        <v>3210</v>
      </c>
      <c r="BL58" s="148">
        <v>237</v>
      </c>
      <c r="BM58" s="148">
        <v>1.54</v>
      </c>
      <c r="BN58" s="204" t="s">
        <v>10</v>
      </c>
      <c r="BO58" s="148">
        <v>300</v>
      </c>
      <c r="BP58" s="148">
        <v>300</v>
      </c>
      <c r="BQ58" s="148"/>
      <c r="BR58" s="148"/>
      <c r="BS58" s="148"/>
      <c r="BT58" s="205"/>
      <c r="BU58" s="205"/>
    </row>
    <row r="59" ht="33" customHeight="1" spans="1:73">
      <c r="A59" s="83">
        <v>2</v>
      </c>
      <c r="B59" s="100" t="s">
        <v>613</v>
      </c>
      <c r="C59" s="99" t="s">
        <v>614</v>
      </c>
      <c r="D59" s="81">
        <v>650402</v>
      </c>
      <c r="E59" s="99" t="s">
        <v>622</v>
      </c>
      <c r="F59" s="99" t="s">
        <v>623</v>
      </c>
      <c r="G59" s="106" t="s">
        <v>624</v>
      </c>
      <c r="H59" s="107" t="s">
        <v>55</v>
      </c>
      <c r="I59" s="127" t="s">
        <v>209</v>
      </c>
      <c r="J59" s="127" t="s">
        <v>274</v>
      </c>
      <c r="K59" s="127">
        <v>3</v>
      </c>
      <c r="L59" s="110">
        <v>44134</v>
      </c>
      <c r="M59" s="110">
        <v>45229</v>
      </c>
      <c r="N59" s="128" t="s">
        <v>624</v>
      </c>
      <c r="O59" s="128" t="s">
        <v>624</v>
      </c>
      <c r="P59" s="128" t="s">
        <v>625</v>
      </c>
      <c r="Q59" s="128" t="s">
        <v>626</v>
      </c>
      <c r="R59" s="148">
        <v>60320</v>
      </c>
      <c r="S59" s="127" t="s">
        <v>213</v>
      </c>
      <c r="T59" s="127" t="s">
        <v>213</v>
      </c>
      <c r="U59" s="127" t="s">
        <v>213</v>
      </c>
      <c r="V59" s="127" t="s">
        <v>213</v>
      </c>
      <c r="W59" s="127" t="s">
        <v>213</v>
      </c>
      <c r="X59" s="127" t="s">
        <v>213</v>
      </c>
      <c r="Y59" s="127" t="s">
        <v>213</v>
      </c>
      <c r="Z59" s="127" t="s">
        <v>213</v>
      </c>
      <c r="AA59" s="127" t="s">
        <v>213</v>
      </c>
      <c r="AB59" s="148"/>
      <c r="AC59" s="148"/>
      <c r="AD59" s="156" t="s">
        <v>213</v>
      </c>
      <c r="AE59" s="127" t="s">
        <v>213</v>
      </c>
      <c r="AF59" s="127" t="s">
        <v>627</v>
      </c>
      <c r="AG59" s="127" t="s">
        <v>287</v>
      </c>
      <c r="AH59" s="127" t="s">
        <v>214</v>
      </c>
      <c r="AI59" s="127" t="s">
        <v>214</v>
      </c>
      <c r="AJ59" s="127" t="s">
        <v>260</v>
      </c>
      <c r="AK59" s="148">
        <v>60320</v>
      </c>
      <c r="AL59" s="148">
        <v>12320</v>
      </c>
      <c r="AM59" s="148">
        <v>48000</v>
      </c>
      <c r="AN59" s="148">
        <v>0</v>
      </c>
      <c r="AO59" s="148">
        <v>0</v>
      </c>
      <c r="AP59" s="148">
        <v>0</v>
      </c>
      <c r="AQ59" s="148">
        <v>1000</v>
      </c>
      <c r="AR59" s="148">
        <v>1000</v>
      </c>
      <c r="AS59" s="148">
        <v>0</v>
      </c>
      <c r="AT59" s="148">
        <v>0</v>
      </c>
      <c r="AU59" s="148">
        <v>0</v>
      </c>
      <c r="AV59" s="148">
        <v>0</v>
      </c>
      <c r="AW59" s="148">
        <v>26000</v>
      </c>
      <c r="AX59" s="148">
        <v>24000</v>
      </c>
      <c r="AY59" s="148">
        <v>30000</v>
      </c>
      <c r="AZ59" s="148">
        <v>24000</v>
      </c>
      <c r="BA59" s="148">
        <v>3320</v>
      </c>
      <c r="BB59" s="148"/>
      <c r="BC59" s="148">
        <v>15000</v>
      </c>
      <c r="BD59" s="148"/>
      <c r="BE59" s="148" t="s">
        <v>13</v>
      </c>
      <c r="BF59" s="148">
        <v>142515</v>
      </c>
      <c r="BG59" s="148">
        <v>142515</v>
      </c>
      <c r="BH59" s="148"/>
      <c r="BI59" s="148"/>
      <c r="BJ59" s="148">
        <v>93599</v>
      </c>
      <c r="BK59" s="148">
        <v>53840</v>
      </c>
      <c r="BL59" s="148">
        <v>39759</v>
      </c>
      <c r="BM59" s="148">
        <v>1.28</v>
      </c>
      <c r="BN59" s="204" t="s">
        <v>13</v>
      </c>
      <c r="BO59" s="148">
        <v>1000</v>
      </c>
      <c r="BP59" s="148">
        <v>1000</v>
      </c>
      <c r="BQ59" s="148"/>
      <c r="BR59" s="148"/>
      <c r="BS59" s="148"/>
      <c r="BT59" s="205"/>
      <c r="BU59" s="205"/>
    </row>
    <row r="60" ht="33" customHeight="1" spans="1:73">
      <c r="A60" s="83">
        <v>3</v>
      </c>
      <c r="B60" s="100" t="s">
        <v>613</v>
      </c>
      <c r="C60" s="99" t="s">
        <v>614</v>
      </c>
      <c r="D60" s="81">
        <v>650402</v>
      </c>
      <c r="E60" s="99" t="s">
        <v>628</v>
      </c>
      <c r="F60" s="99" t="s">
        <v>629</v>
      </c>
      <c r="G60" s="106" t="s">
        <v>617</v>
      </c>
      <c r="H60" s="107" t="s">
        <v>61</v>
      </c>
      <c r="I60" s="127" t="s">
        <v>209</v>
      </c>
      <c r="J60" s="127" t="s">
        <v>274</v>
      </c>
      <c r="K60" s="127">
        <v>2</v>
      </c>
      <c r="L60" s="110" t="s">
        <v>630</v>
      </c>
      <c r="M60" s="110">
        <v>44666</v>
      </c>
      <c r="N60" s="128" t="s">
        <v>617</v>
      </c>
      <c r="O60" s="128" t="s">
        <v>617</v>
      </c>
      <c r="P60" s="128" t="s">
        <v>631</v>
      </c>
      <c r="Q60" s="128" t="s">
        <v>632</v>
      </c>
      <c r="R60" s="148">
        <v>30000</v>
      </c>
      <c r="S60" s="127" t="s">
        <v>213</v>
      </c>
      <c r="T60" s="127" t="s">
        <v>213</v>
      </c>
      <c r="U60" s="127" t="s">
        <v>213</v>
      </c>
      <c r="V60" s="127" t="s">
        <v>213</v>
      </c>
      <c r="W60" s="127" t="s">
        <v>213</v>
      </c>
      <c r="X60" s="127" t="s">
        <v>213</v>
      </c>
      <c r="Y60" s="127" t="s">
        <v>213</v>
      </c>
      <c r="Z60" s="127" t="s">
        <v>213</v>
      </c>
      <c r="AA60" s="127" t="s">
        <v>213</v>
      </c>
      <c r="AB60" s="148"/>
      <c r="AC60" s="148"/>
      <c r="AD60" s="156" t="s">
        <v>213</v>
      </c>
      <c r="AE60" s="127" t="s">
        <v>213</v>
      </c>
      <c r="AF60" s="127" t="s">
        <v>633</v>
      </c>
      <c r="AG60" s="127" t="s">
        <v>287</v>
      </c>
      <c r="AH60" s="127" t="s">
        <v>214</v>
      </c>
      <c r="AI60" s="127" t="s">
        <v>214</v>
      </c>
      <c r="AJ60" s="127" t="s">
        <v>260</v>
      </c>
      <c r="AK60" s="148">
        <v>30000</v>
      </c>
      <c r="AL60" s="148">
        <v>9000</v>
      </c>
      <c r="AM60" s="148">
        <v>21000</v>
      </c>
      <c r="AN60" s="148">
        <v>0</v>
      </c>
      <c r="AO60" s="148">
        <v>0</v>
      </c>
      <c r="AP60" s="148">
        <v>0</v>
      </c>
      <c r="AQ60" s="148">
        <v>8000</v>
      </c>
      <c r="AR60" s="148">
        <v>3000</v>
      </c>
      <c r="AS60" s="148">
        <v>5000</v>
      </c>
      <c r="AT60" s="148">
        <v>0</v>
      </c>
      <c r="AU60" s="148">
        <v>0</v>
      </c>
      <c r="AV60" s="148">
        <v>0</v>
      </c>
      <c r="AW60" s="148">
        <v>22000</v>
      </c>
      <c r="AX60" s="148">
        <v>16000</v>
      </c>
      <c r="AY60" s="148">
        <v>0</v>
      </c>
      <c r="AZ60" s="148">
        <v>0</v>
      </c>
      <c r="BA60" s="148">
        <v>0</v>
      </c>
      <c r="BB60" s="148">
        <v>0</v>
      </c>
      <c r="BC60" s="148">
        <v>16000</v>
      </c>
      <c r="BD60" s="148"/>
      <c r="BE60" s="148" t="s">
        <v>10</v>
      </c>
      <c r="BF60" s="148">
        <v>56891</v>
      </c>
      <c r="BG60" s="148">
        <v>56891</v>
      </c>
      <c r="BH60" s="148"/>
      <c r="BI60" s="148"/>
      <c r="BJ60" s="148">
        <v>38890</v>
      </c>
      <c r="BK60" s="148">
        <v>29055</v>
      </c>
      <c r="BL60" s="148">
        <v>9835</v>
      </c>
      <c r="BM60" s="148">
        <v>1.38</v>
      </c>
      <c r="BN60" s="204" t="s">
        <v>10</v>
      </c>
      <c r="BO60" s="148">
        <v>8000</v>
      </c>
      <c r="BP60" s="148">
        <v>8000</v>
      </c>
      <c r="BQ60" s="148"/>
      <c r="BR60" s="148"/>
      <c r="BS60" s="148"/>
      <c r="BT60" s="205"/>
      <c r="BU60" s="205"/>
    </row>
    <row r="61" ht="33" customHeight="1" spans="1:73">
      <c r="A61" s="83">
        <v>4</v>
      </c>
      <c r="B61" s="100" t="s">
        <v>613</v>
      </c>
      <c r="C61" s="99" t="s">
        <v>614</v>
      </c>
      <c r="D61" s="81">
        <v>650402</v>
      </c>
      <c r="E61" s="99" t="s">
        <v>634</v>
      </c>
      <c r="F61" s="99" t="s">
        <v>635</v>
      </c>
      <c r="G61" s="106" t="s">
        <v>617</v>
      </c>
      <c r="H61" s="107" t="s">
        <v>47</v>
      </c>
      <c r="I61" s="127" t="s">
        <v>209</v>
      </c>
      <c r="J61" s="127" t="s">
        <v>636</v>
      </c>
      <c r="K61" s="127">
        <v>2</v>
      </c>
      <c r="L61" s="110" t="s">
        <v>637</v>
      </c>
      <c r="M61" s="110">
        <v>44484</v>
      </c>
      <c r="N61" s="128" t="s">
        <v>638</v>
      </c>
      <c r="O61" s="128" t="s">
        <v>638</v>
      </c>
      <c r="P61" s="128" t="s">
        <v>639</v>
      </c>
      <c r="Q61" s="128" t="s">
        <v>640</v>
      </c>
      <c r="R61" s="148">
        <v>11174</v>
      </c>
      <c r="S61" s="127" t="s">
        <v>213</v>
      </c>
      <c r="T61" s="127" t="s">
        <v>213</v>
      </c>
      <c r="U61" s="127" t="s">
        <v>213</v>
      </c>
      <c r="V61" s="127" t="s">
        <v>213</v>
      </c>
      <c r="W61" s="127" t="s">
        <v>213</v>
      </c>
      <c r="X61" s="127" t="s">
        <v>213</v>
      </c>
      <c r="Y61" s="127" t="s">
        <v>213</v>
      </c>
      <c r="Z61" s="127" t="s">
        <v>213</v>
      </c>
      <c r="AA61" s="127" t="s">
        <v>213</v>
      </c>
      <c r="AB61" s="148"/>
      <c r="AC61" s="148"/>
      <c r="AD61" s="156" t="s">
        <v>213</v>
      </c>
      <c r="AE61" s="127" t="s">
        <v>213</v>
      </c>
      <c r="AF61" s="127" t="s">
        <v>641</v>
      </c>
      <c r="AG61" s="127" t="s">
        <v>287</v>
      </c>
      <c r="AH61" s="127" t="s">
        <v>214</v>
      </c>
      <c r="AI61" s="127" t="s">
        <v>214</v>
      </c>
      <c r="AJ61" s="127" t="s">
        <v>260</v>
      </c>
      <c r="AK61" s="148">
        <v>11174</v>
      </c>
      <c r="AL61" s="148">
        <v>0</v>
      </c>
      <c r="AM61" s="148">
        <v>8000</v>
      </c>
      <c r="AN61" s="148">
        <v>3174</v>
      </c>
      <c r="AO61" s="148">
        <v>0</v>
      </c>
      <c r="AP61" s="148">
        <v>0</v>
      </c>
      <c r="AQ61" s="148">
        <v>4000</v>
      </c>
      <c r="AR61" s="148">
        <v>0</v>
      </c>
      <c r="AS61" s="148">
        <v>3000</v>
      </c>
      <c r="AT61" s="148">
        <v>1000</v>
      </c>
      <c r="AU61" s="148">
        <v>0</v>
      </c>
      <c r="AV61" s="148">
        <v>0</v>
      </c>
      <c r="AW61" s="148">
        <v>7174</v>
      </c>
      <c r="AX61" s="148">
        <v>5000</v>
      </c>
      <c r="AY61" s="148"/>
      <c r="AZ61" s="148"/>
      <c r="BA61" s="148"/>
      <c r="BB61" s="148"/>
      <c r="BC61" s="148">
        <v>5000</v>
      </c>
      <c r="BD61" s="148"/>
      <c r="BE61" s="148" t="s">
        <v>10</v>
      </c>
      <c r="BF61" s="148">
        <v>26087.6</v>
      </c>
      <c r="BG61" s="148">
        <v>26087.6</v>
      </c>
      <c r="BH61" s="148"/>
      <c r="BI61" s="148"/>
      <c r="BJ61" s="148">
        <v>12958</v>
      </c>
      <c r="BK61" s="148">
        <v>10814</v>
      </c>
      <c r="BL61" s="148">
        <v>2144</v>
      </c>
      <c r="BM61" s="148">
        <v>1.45</v>
      </c>
      <c r="BN61" s="204" t="s">
        <v>10</v>
      </c>
      <c r="BO61" s="148">
        <v>5000</v>
      </c>
      <c r="BP61" s="148">
        <v>5000</v>
      </c>
      <c r="BQ61" s="148"/>
      <c r="BR61" s="148"/>
      <c r="BS61" s="148"/>
      <c r="BT61" s="205"/>
      <c r="BU61" s="205"/>
    </row>
    <row r="62" ht="33" customHeight="1" spans="1:73">
      <c r="A62" s="83">
        <v>5</v>
      </c>
      <c r="B62" s="100" t="s">
        <v>613</v>
      </c>
      <c r="C62" s="99" t="s">
        <v>614</v>
      </c>
      <c r="D62" s="81">
        <v>650402</v>
      </c>
      <c r="E62" s="99" t="s">
        <v>642</v>
      </c>
      <c r="F62" s="99" t="s">
        <v>643</v>
      </c>
      <c r="G62" s="106" t="s">
        <v>617</v>
      </c>
      <c r="H62" s="107" t="s">
        <v>55</v>
      </c>
      <c r="I62" s="127" t="s">
        <v>209</v>
      </c>
      <c r="J62" s="127" t="s">
        <v>274</v>
      </c>
      <c r="K62" s="127">
        <v>2</v>
      </c>
      <c r="L62" s="110" t="s">
        <v>644</v>
      </c>
      <c r="M62" s="110">
        <v>44804</v>
      </c>
      <c r="N62" s="128" t="s">
        <v>617</v>
      </c>
      <c r="O62" s="128" t="s">
        <v>617</v>
      </c>
      <c r="P62" s="128" t="s">
        <v>645</v>
      </c>
      <c r="Q62" s="128" t="s">
        <v>646</v>
      </c>
      <c r="R62" s="148">
        <v>75000</v>
      </c>
      <c r="S62" s="127" t="s">
        <v>213</v>
      </c>
      <c r="T62" s="127" t="s">
        <v>213</v>
      </c>
      <c r="U62" s="127" t="s">
        <v>213</v>
      </c>
      <c r="V62" s="127" t="s">
        <v>213</v>
      </c>
      <c r="W62" s="127" t="s">
        <v>213</v>
      </c>
      <c r="X62" s="127" t="s">
        <v>213</v>
      </c>
      <c r="Y62" s="127" t="s">
        <v>213</v>
      </c>
      <c r="Z62" s="127" t="s">
        <v>213</v>
      </c>
      <c r="AA62" s="127" t="s">
        <v>213</v>
      </c>
      <c r="AB62" s="148"/>
      <c r="AC62" s="148"/>
      <c r="AD62" s="156" t="s">
        <v>213</v>
      </c>
      <c r="AE62" s="127" t="s">
        <v>213</v>
      </c>
      <c r="AF62" s="127" t="s">
        <v>647</v>
      </c>
      <c r="AG62" s="127" t="s">
        <v>287</v>
      </c>
      <c r="AH62" s="127" t="s">
        <v>214</v>
      </c>
      <c r="AI62" s="127" t="s">
        <v>214</v>
      </c>
      <c r="AJ62" s="127" t="s">
        <v>260</v>
      </c>
      <c r="AK62" s="148">
        <v>75000</v>
      </c>
      <c r="AL62" s="148">
        <v>15500</v>
      </c>
      <c r="AM62" s="148">
        <v>56000</v>
      </c>
      <c r="AN62" s="148">
        <v>0</v>
      </c>
      <c r="AO62" s="148">
        <v>0</v>
      </c>
      <c r="AP62" s="148">
        <v>3500</v>
      </c>
      <c r="AQ62" s="148">
        <v>35500</v>
      </c>
      <c r="AR62" s="148">
        <v>4000</v>
      </c>
      <c r="AS62" s="148">
        <v>28000</v>
      </c>
      <c r="AT62" s="148">
        <v>0</v>
      </c>
      <c r="AU62" s="148">
        <v>0</v>
      </c>
      <c r="AV62" s="148">
        <v>3500</v>
      </c>
      <c r="AW62" s="148">
        <v>31500</v>
      </c>
      <c r="AX62" s="148">
        <v>28000</v>
      </c>
      <c r="AY62" s="148">
        <v>8000</v>
      </c>
      <c r="AZ62" s="148"/>
      <c r="BA62" s="148"/>
      <c r="BB62" s="148"/>
      <c r="BC62" s="148">
        <v>11000</v>
      </c>
      <c r="BD62" s="148"/>
      <c r="BE62" s="148" t="s">
        <v>16</v>
      </c>
      <c r="BF62" s="148">
        <v>240243</v>
      </c>
      <c r="BG62" s="148">
        <v>240243</v>
      </c>
      <c r="BH62" s="148">
        <v>0</v>
      </c>
      <c r="BI62" s="148">
        <v>0</v>
      </c>
      <c r="BJ62" s="148">
        <v>151187</v>
      </c>
      <c r="BK62" s="148">
        <v>72630</v>
      </c>
      <c r="BL62" s="148">
        <v>78557</v>
      </c>
      <c r="BM62" s="148">
        <v>1.36</v>
      </c>
      <c r="BN62" s="204" t="s">
        <v>16</v>
      </c>
      <c r="BO62" s="148">
        <v>35500</v>
      </c>
      <c r="BP62" s="148">
        <v>35500</v>
      </c>
      <c r="BQ62" s="148"/>
      <c r="BR62" s="148"/>
      <c r="BS62" s="148"/>
      <c r="BT62" s="205"/>
      <c r="BU62" s="205"/>
    </row>
    <row r="63" ht="33" customHeight="1" spans="1:73">
      <c r="A63" s="83">
        <v>6</v>
      </c>
      <c r="B63" s="100" t="s">
        <v>613</v>
      </c>
      <c r="C63" s="99" t="s">
        <v>614</v>
      </c>
      <c r="D63" s="81">
        <v>650402</v>
      </c>
      <c r="E63" s="99" t="s">
        <v>648</v>
      </c>
      <c r="F63" s="99" t="s">
        <v>649</v>
      </c>
      <c r="G63" s="106" t="s">
        <v>617</v>
      </c>
      <c r="H63" s="107" t="s">
        <v>61</v>
      </c>
      <c r="I63" s="127" t="s">
        <v>209</v>
      </c>
      <c r="J63" s="127" t="s">
        <v>274</v>
      </c>
      <c r="K63" s="127">
        <v>2</v>
      </c>
      <c r="L63" s="110" t="s">
        <v>650</v>
      </c>
      <c r="M63" s="110">
        <v>44773</v>
      </c>
      <c r="N63" s="128" t="s">
        <v>617</v>
      </c>
      <c r="O63" s="128" t="s">
        <v>617</v>
      </c>
      <c r="P63" s="128" t="s">
        <v>651</v>
      </c>
      <c r="Q63" s="128" t="s">
        <v>652</v>
      </c>
      <c r="R63" s="148">
        <v>33000</v>
      </c>
      <c r="S63" s="127" t="s">
        <v>213</v>
      </c>
      <c r="T63" s="127" t="s">
        <v>213</v>
      </c>
      <c r="U63" s="127" t="s">
        <v>213</v>
      </c>
      <c r="V63" s="127" t="s">
        <v>213</v>
      </c>
      <c r="W63" s="127" t="s">
        <v>213</v>
      </c>
      <c r="X63" s="127" t="s">
        <v>213</v>
      </c>
      <c r="Y63" s="127" t="s">
        <v>213</v>
      </c>
      <c r="Z63" s="127" t="s">
        <v>213</v>
      </c>
      <c r="AA63" s="127" t="s">
        <v>213</v>
      </c>
      <c r="AB63" s="148"/>
      <c r="AC63" s="148"/>
      <c r="AD63" s="156" t="s">
        <v>213</v>
      </c>
      <c r="AE63" s="127" t="s">
        <v>213</v>
      </c>
      <c r="AF63" s="127" t="s">
        <v>653</v>
      </c>
      <c r="AG63" s="127" t="s">
        <v>287</v>
      </c>
      <c r="AH63" s="127" t="s">
        <v>214</v>
      </c>
      <c r="AI63" s="127" t="s">
        <v>214</v>
      </c>
      <c r="AJ63" s="127" t="s">
        <v>260</v>
      </c>
      <c r="AK63" s="148">
        <v>33000</v>
      </c>
      <c r="AL63" s="148">
        <v>7000</v>
      </c>
      <c r="AM63" s="148">
        <v>26000</v>
      </c>
      <c r="AN63" s="148">
        <v>0</v>
      </c>
      <c r="AO63" s="148">
        <v>0</v>
      </c>
      <c r="AP63" s="148">
        <v>0</v>
      </c>
      <c r="AQ63" s="148">
        <v>1000</v>
      </c>
      <c r="AR63" s="148">
        <v>1000</v>
      </c>
      <c r="AS63" s="148">
        <v>0</v>
      </c>
      <c r="AT63" s="148">
        <v>0</v>
      </c>
      <c r="AU63" s="148">
        <v>0</v>
      </c>
      <c r="AV63" s="148">
        <v>0</v>
      </c>
      <c r="AW63" s="148">
        <v>29000</v>
      </c>
      <c r="AX63" s="148">
        <v>26000</v>
      </c>
      <c r="AY63" s="148">
        <v>3000</v>
      </c>
      <c r="AZ63" s="148"/>
      <c r="BA63" s="148"/>
      <c r="BB63" s="148"/>
      <c r="BC63" s="148">
        <v>10000</v>
      </c>
      <c r="BD63" s="148"/>
      <c r="BE63" s="148" t="s">
        <v>10</v>
      </c>
      <c r="BF63" s="148">
        <v>68553</v>
      </c>
      <c r="BG63" s="148">
        <v>68553</v>
      </c>
      <c r="BH63" s="148"/>
      <c r="BI63" s="148"/>
      <c r="BJ63" s="148">
        <v>32995</v>
      </c>
      <c r="BK63" s="148">
        <v>31830</v>
      </c>
      <c r="BL63" s="148">
        <v>1165</v>
      </c>
      <c r="BM63" s="148">
        <v>1.32</v>
      </c>
      <c r="BN63" s="204" t="s">
        <v>10</v>
      </c>
      <c r="BO63" s="148">
        <v>1000</v>
      </c>
      <c r="BP63" s="148">
        <v>1000</v>
      </c>
      <c r="BQ63" s="148"/>
      <c r="BR63" s="148"/>
      <c r="BS63" s="148"/>
      <c r="BT63" s="205"/>
      <c r="BU63" s="205"/>
    </row>
    <row r="64" ht="33" customHeight="1" spans="1:73">
      <c r="A64" s="83">
        <v>7</v>
      </c>
      <c r="B64" s="100" t="s">
        <v>613</v>
      </c>
      <c r="C64" s="99" t="s">
        <v>614</v>
      </c>
      <c r="D64" s="81">
        <v>650402</v>
      </c>
      <c r="E64" s="99" t="s">
        <v>654</v>
      </c>
      <c r="F64" s="99" t="s">
        <v>655</v>
      </c>
      <c r="G64" s="106" t="s">
        <v>617</v>
      </c>
      <c r="H64" s="107" t="s">
        <v>61</v>
      </c>
      <c r="I64" s="127" t="s">
        <v>209</v>
      </c>
      <c r="J64" s="127" t="s">
        <v>274</v>
      </c>
      <c r="K64" s="127">
        <v>2</v>
      </c>
      <c r="L64" s="110" t="s">
        <v>656</v>
      </c>
      <c r="M64" s="110">
        <v>44742</v>
      </c>
      <c r="N64" s="128" t="s">
        <v>617</v>
      </c>
      <c r="O64" s="128" t="s">
        <v>617</v>
      </c>
      <c r="P64" s="128" t="s">
        <v>657</v>
      </c>
      <c r="Q64" s="128" t="s">
        <v>658</v>
      </c>
      <c r="R64" s="148">
        <v>29000</v>
      </c>
      <c r="S64" s="127" t="s">
        <v>213</v>
      </c>
      <c r="T64" s="127" t="s">
        <v>213</v>
      </c>
      <c r="U64" s="127" t="s">
        <v>213</v>
      </c>
      <c r="V64" s="127" t="s">
        <v>213</v>
      </c>
      <c r="W64" s="127" t="s">
        <v>213</v>
      </c>
      <c r="X64" s="127" t="s">
        <v>213</v>
      </c>
      <c r="Y64" s="127" t="s">
        <v>213</v>
      </c>
      <c r="Z64" s="127" t="s">
        <v>213</v>
      </c>
      <c r="AA64" s="127" t="s">
        <v>213</v>
      </c>
      <c r="AB64" s="148"/>
      <c r="AC64" s="148"/>
      <c r="AD64" s="156" t="s">
        <v>213</v>
      </c>
      <c r="AE64" s="127" t="s">
        <v>213</v>
      </c>
      <c r="AF64" s="127" t="s">
        <v>659</v>
      </c>
      <c r="AG64" s="127" t="s">
        <v>287</v>
      </c>
      <c r="AH64" s="127" t="s">
        <v>214</v>
      </c>
      <c r="AI64" s="127" t="s">
        <v>214</v>
      </c>
      <c r="AJ64" s="127" t="s">
        <v>260</v>
      </c>
      <c r="AK64" s="148">
        <v>29000</v>
      </c>
      <c r="AL64" s="148">
        <v>6000</v>
      </c>
      <c r="AM64" s="148">
        <v>23000</v>
      </c>
      <c r="AN64" s="148">
        <v>0</v>
      </c>
      <c r="AO64" s="148">
        <v>0</v>
      </c>
      <c r="AP64" s="148">
        <v>0</v>
      </c>
      <c r="AQ64" s="148">
        <v>1000</v>
      </c>
      <c r="AR64" s="148">
        <v>1000</v>
      </c>
      <c r="AS64" s="148">
        <v>0</v>
      </c>
      <c r="AT64" s="148">
        <v>0</v>
      </c>
      <c r="AU64" s="148">
        <v>0</v>
      </c>
      <c r="AV64" s="148">
        <v>0</v>
      </c>
      <c r="AW64" s="148">
        <v>26000</v>
      </c>
      <c r="AX64" s="148">
        <v>23000</v>
      </c>
      <c r="AY64" s="148">
        <v>2000</v>
      </c>
      <c r="AZ64" s="148"/>
      <c r="BA64" s="148"/>
      <c r="BB64" s="148"/>
      <c r="BC64" s="148">
        <v>10000</v>
      </c>
      <c r="BD64" s="148"/>
      <c r="BE64" s="148" t="s">
        <v>10</v>
      </c>
      <c r="BF64" s="148">
        <v>59349</v>
      </c>
      <c r="BG64" s="148">
        <v>59349</v>
      </c>
      <c r="BH64" s="148"/>
      <c r="BI64" s="148"/>
      <c r="BJ64" s="148">
        <v>29485</v>
      </c>
      <c r="BK64" s="148">
        <v>27965</v>
      </c>
      <c r="BL64" s="148">
        <v>1520</v>
      </c>
      <c r="BM64" s="148">
        <v>1.28</v>
      </c>
      <c r="BN64" s="204" t="s">
        <v>10</v>
      </c>
      <c r="BO64" s="148">
        <v>1000</v>
      </c>
      <c r="BP64" s="148">
        <v>1000</v>
      </c>
      <c r="BQ64" s="148"/>
      <c r="BR64" s="148"/>
      <c r="BS64" s="148"/>
      <c r="BT64" s="205"/>
      <c r="BU64" s="205"/>
    </row>
    <row r="65" ht="33" customHeight="1" spans="1:73">
      <c r="A65" s="83">
        <v>8</v>
      </c>
      <c r="B65" s="100" t="s">
        <v>613</v>
      </c>
      <c r="C65" s="99" t="s">
        <v>614</v>
      </c>
      <c r="D65" s="81">
        <v>650402</v>
      </c>
      <c r="E65" s="99" t="s">
        <v>660</v>
      </c>
      <c r="F65" s="99" t="s">
        <v>661</v>
      </c>
      <c r="G65" s="106" t="s">
        <v>662</v>
      </c>
      <c r="H65" s="107" t="s">
        <v>29</v>
      </c>
      <c r="I65" s="127" t="s">
        <v>209</v>
      </c>
      <c r="J65" s="127">
        <v>2021</v>
      </c>
      <c r="K65" s="127">
        <v>1</v>
      </c>
      <c r="L65" s="110">
        <v>44242</v>
      </c>
      <c r="M65" s="110">
        <v>44865</v>
      </c>
      <c r="N65" s="128" t="s">
        <v>662</v>
      </c>
      <c r="O65" s="128" t="s">
        <v>662</v>
      </c>
      <c r="P65" s="128" t="s">
        <v>663</v>
      </c>
      <c r="Q65" s="128" t="s">
        <v>664</v>
      </c>
      <c r="R65" s="148">
        <v>10000</v>
      </c>
      <c r="S65" s="127" t="s">
        <v>213</v>
      </c>
      <c r="T65" s="127" t="s">
        <v>213</v>
      </c>
      <c r="U65" s="127" t="s">
        <v>213</v>
      </c>
      <c r="V65" s="127" t="s">
        <v>213</v>
      </c>
      <c r="W65" s="127" t="s">
        <v>213</v>
      </c>
      <c r="X65" s="127" t="s">
        <v>213</v>
      </c>
      <c r="Y65" s="127" t="s">
        <v>213</v>
      </c>
      <c r="Z65" s="127" t="s">
        <v>213</v>
      </c>
      <c r="AA65" s="127" t="s">
        <v>213</v>
      </c>
      <c r="AB65" s="148">
        <v>3000</v>
      </c>
      <c r="AC65" s="148"/>
      <c r="AD65" s="156" t="s">
        <v>213</v>
      </c>
      <c r="AE65" s="127" t="s">
        <v>213</v>
      </c>
      <c r="AF65" s="127" t="s">
        <v>665</v>
      </c>
      <c r="AG65" s="127" t="s">
        <v>287</v>
      </c>
      <c r="AH65" s="127" t="s">
        <v>214</v>
      </c>
      <c r="AI65" s="127" t="s">
        <v>214</v>
      </c>
      <c r="AJ65" s="127" t="s">
        <v>260</v>
      </c>
      <c r="AK65" s="148">
        <v>10000</v>
      </c>
      <c r="AL65" s="148">
        <v>1000</v>
      </c>
      <c r="AM65" s="148">
        <v>3000</v>
      </c>
      <c r="AN65" s="148">
        <v>1000</v>
      </c>
      <c r="AO65" s="148">
        <v>5000</v>
      </c>
      <c r="AP65" s="148">
        <v>0</v>
      </c>
      <c r="AQ65" s="148">
        <v>500</v>
      </c>
      <c r="AR65" s="148">
        <v>500</v>
      </c>
      <c r="AS65" s="148">
        <v>0</v>
      </c>
      <c r="AT65" s="148">
        <v>0</v>
      </c>
      <c r="AU65" s="148">
        <v>0</v>
      </c>
      <c r="AV65" s="148">
        <v>0</v>
      </c>
      <c r="AW65" s="148">
        <v>6500</v>
      </c>
      <c r="AX65" s="148">
        <v>3000</v>
      </c>
      <c r="AY65" s="148">
        <v>3000</v>
      </c>
      <c r="AZ65" s="148"/>
      <c r="BA65" s="148"/>
      <c r="BB65" s="148"/>
      <c r="BC65" s="148">
        <v>3000</v>
      </c>
      <c r="BD65" s="148">
        <v>3000</v>
      </c>
      <c r="BE65" s="148" t="s">
        <v>16</v>
      </c>
      <c r="BF65" s="148">
        <v>33852</v>
      </c>
      <c r="BG65" s="148">
        <v>33852</v>
      </c>
      <c r="BH65" s="148">
        <v>0</v>
      </c>
      <c r="BI65" s="148">
        <v>0</v>
      </c>
      <c r="BJ65" s="148">
        <v>11934</v>
      </c>
      <c r="BK65" s="148">
        <v>9590</v>
      </c>
      <c r="BL65" s="148">
        <v>2344</v>
      </c>
      <c r="BM65" s="148">
        <v>1.45</v>
      </c>
      <c r="BN65" s="204" t="s">
        <v>16</v>
      </c>
      <c r="BO65" s="148">
        <v>500</v>
      </c>
      <c r="BP65" s="148">
        <v>500</v>
      </c>
      <c r="BQ65" s="148"/>
      <c r="BR65" s="148"/>
      <c r="BS65" s="148"/>
      <c r="BT65" s="205"/>
      <c r="BU65" s="205"/>
    </row>
    <row r="66" ht="33" customHeight="1" spans="1:73">
      <c r="A66" s="83">
        <v>9</v>
      </c>
      <c r="B66" s="100" t="s">
        <v>613</v>
      </c>
      <c r="C66" s="99" t="s">
        <v>614</v>
      </c>
      <c r="D66" s="81">
        <v>650402</v>
      </c>
      <c r="E66" s="99" t="s">
        <v>666</v>
      </c>
      <c r="F66" s="99" t="s">
        <v>667</v>
      </c>
      <c r="G66" s="106" t="s">
        <v>617</v>
      </c>
      <c r="H66" s="107" t="s">
        <v>15</v>
      </c>
      <c r="I66" s="127" t="s">
        <v>209</v>
      </c>
      <c r="J66" s="127">
        <v>2021</v>
      </c>
      <c r="K66" s="127">
        <v>2</v>
      </c>
      <c r="L66" s="110">
        <v>44242</v>
      </c>
      <c r="M66" s="110">
        <v>44864</v>
      </c>
      <c r="N66" s="128" t="s">
        <v>617</v>
      </c>
      <c r="O66" s="128" t="s">
        <v>617</v>
      </c>
      <c r="P66" s="128" t="s">
        <v>668</v>
      </c>
      <c r="Q66" s="128" t="s">
        <v>669</v>
      </c>
      <c r="R66" s="148">
        <v>15000</v>
      </c>
      <c r="S66" s="127" t="s">
        <v>213</v>
      </c>
      <c r="T66" s="127" t="s">
        <v>213</v>
      </c>
      <c r="U66" s="127" t="s">
        <v>213</v>
      </c>
      <c r="V66" s="127" t="s">
        <v>213</v>
      </c>
      <c r="W66" s="127" t="s">
        <v>213</v>
      </c>
      <c r="X66" s="127" t="s">
        <v>213</v>
      </c>
      <c r="Y66" s="127" t="s">
        <v>213</v>
      </c>
      <c r="Z66" s="127" t="s">
        <v>213</v>
      </c>
      <c r="AA66" s="127" t="s">
        <v>213</v>
      </c>
      <c r="AB66" s="148">
        <v>5000</v>
      </c>
      <c r="AC66" s="148"/>
      <c r="AD66" s="156" t="s">
        <v>213</v>
      </c>
      <c r="AE66" s="127" t="s">
        <v>213</v>
      </c>
      <c r="AF66" s="127" t="s">
        <v>670</v>
      </c>
      <c r="AG66" s="127" t="s">
        <v>287</v>
      </c>
      <c r="AH66" s="127" t="s">
        <v>214</v>
      </c>
      <c r="AI66" s="127" t="s">
        <v>214</v>
      </c>
      <c r="AJ66" s="127" t="s">
        <v>260</v>
      </c>
      <c r="AK66" s="148">
        <v>15000</v>
      </c>
      <c r="AL66" s="148">
        <v>1000</v>
      </c>
      <c r="AM66" s="148">
        <v>5000</v>
      </c>
      <c r="AN66" s="148">
        <v>1000</v>
      </c>
      <c r="AO66" s="148">
        <v>8000</v>
      </c>
      <c r="AP66" s="148">
        <v>0</v>
      </c>
      <c r="AQ66" s="148">
        <v>500</v>
      </c>
      <c r="AR66" s="148">
        <v>500</v>
      </c>
      <c r="AS66" s="148">
        <v>0</v>
      </c>
      <c r="AT66" s="148">
        <v>0</v>
      </c>
      <c r="AU66" s="148">
        <v>0</v>
      </c>
      <c r="AV66" s="148">
        <v>0</v>
      </c>
      <c r="AW66" s="148">
        <v>10000</v>
      </c>
      <c r="AX66" s="148">
        <v>5000</v>
      </c>
      <c r="AY66" s="148">
        <v>4500</v>
      </c>
      <c r="AZ66" s="148"/>
      <c r="BA66" s="148"/>
      <c r="BB66" s="148"/>
      <c r="BC66" s="148">
        <v>5000</v>
      </c>
      <c r="BD66" s="148">
        <v>5000</v>
      </c>
      <c r="BE66" s="148" t="s">
        <v>10</v>
      </c>
      <c r="BF66" s="148">
        <v>32916</v>
      </c>
      <c r="BG66" s="148">
        <v>32916</v>
      </c>
      <c r="BH66" s="148">
        <v>0</v>
      </c>
      <c r="BI66" s="148">
        <v>0</v>
      </c>
      <c r="BJ66" s="148">
        <v>15691</v>
      </c>
      <c r="BK66" s="148">
        <v>13670</v>
      </c>
      <c r="BL66" s="148">
        <v>2021</v>
      </c>
      <c r="BM66" s="148">
        <v>1.28</v>
      </c>
      <c r="BN66" s="204" t="s">
        <v>10</v>
      </c>
      <c r="BO66" s="148">
        <v>500</v>
      </c>
      <c r="BP66" s="148">
        <v>500</v>
      </c>
      <c r="BQ66" s="148"/>
      <c r="BR66" s="148"/>
      <c r="BS66" s="148"/>
      <c r="BT66" s="205"/>
      <c r="BU66" s="205"/>
    </row>
    <row r="67" ht="33" customHeight="1" spans="1:73">
      <c r="A67" s="83">
        <v>10</v>
      </c>
      <c r="B67" s="100" t="s">
        <v>613</v>
      </c>
      <c r="C67" s="99" t="s">
        <v>671</v>
      </c>
      <c r="D67" s="81">
        <v>650421</v>
      </c>
      <c r="E67" s="99" t="s">
        <v>672</v>
      </c>
      <c r="F67" s="99" t="s">
        <v>673</v>
      </c>
      <c r="G67" s="106" t="s">
        <v>674</v>
      </c>
      <c r="H67" s="107" t="s">
        <v>47</v>
      </c>
      <c r="I67" s="127" t="s">
        <v>209</v>
      </c>
      <c r="J67" s="127" t="s">
        <v>302</v>
      </c>
      <c r="K67" s="127">
        <v>2</v>
      </c>
      <c r="L67" s="110" t="s">
        <v>675</v>
      </c>
      <c r="M67" s="110" t="s">
        <v>676</v>
      </c>
      <c r="N67" s="128" t="s">
        <v>674</v>
      </c>
      <c r="O67" s="128" t="s">
        <v>677</v>
      </c>
      <c r="P67" s="128" t="s">
        <v>678</v>
      </c>
      <c r="Q67" s="128" t="s">
        <v>679</v>
      </c>
      <c r="R67" s="148">
        <v>30000</v>
      </c>
      <c r="S67" s="127" t="s">
        <v>213</v>
      </c>
      <c r="T67" s="127" t="s">
        <v>213</v>
      </c>
      <c r="U67" s="127" t="s">
        <v>213</v>
      </c>
      <c r="V67" s="127" t="s">
        <v>213</v>
      </c>
      <c r="W67" s="127" t="s">
        <v>213</v>
      </c>
      <c r="X67" s="127" t="s">
        <v>213</v>
      </c>
      <c r="Y67" s="127" t="s">
        <v>213</v>
      </c>
      <c r="Z67" s="127" t="s">
        <v>213</v>
      </c>
      <c r="AA67" s="127" t="s">
        <v>213</v>
      </c>
      <c r="AB67" s="148"/>
      <c r="AC67" s="148"/>
      <c r="AD67" s="156" t="s">
        <v>213</v>
      </c>
      <c r="AE67" s="127" t="s">
        <v>213</v>
      </c>
      <c r="AF67" s="127" t="s">
        <v>680</v>
      </c>
      <c r="AG67" s="127" t="s">
        <v>548</v>
      </c>
      <c r="AH67" s="127" t="s">
        <v>214</v>
      </c>
      <c r="AI67" s="127"/>
      <c r="AJ67" s="127" t="s">
        <v>260</v>
      </c>
      <c r="AK67" s="148">
        <v>30000</v>
      </c>
      <c r="AL67" s="148"/>
      <c r="AM67" s="148">
        <v>24000</v>
      </c>
      <c r="AN67" s="148"/>
      <c r="AO67" s="148"/>
      <c r="AP67" s="148">
        <v>6000</v>
      </c>
      <c r="AQ67" s="148">
        <v>0</v>
      </c>
      <c r="AR67" s="148"/>
      <c r="AS67" s="148"/>
      <c r="AT67" s="148"/>
      <c r="AU67" s="148"/>
      <c r="AV67" s="148"/>
      <c r="AW67" s="148">
        <v>22000</v>
      </c>
      <c r="AX67" s="148">
        <v>20000</v>
      </c>
      <c r="AY67" s="148">
        <v>8000</v>
      </c>
      <c r="AZ67" s="148">
        <v>4000</v>
      </c>
      <c r="BA67" s="148"/>
      <c r="BB67" s="148"/>
      <c r="BC67" s="148">
        <v>20000</v>
      </c>
      <c r="BD67" s="148"/>
      <c r="BE67" s="148" t="s">
        <v>10</v>
      </c>
      <c r="BF67" s="148">
        <v>43600</v>
      </c>
      <c r="BG67" s="148">
        <v>41000</v>
      </c>
      <c r="BH67" s="148"/>
      <c r="BI67" s="148">
        <v>2600</v>
      </c>
      <c r="BJ67" s="148">
        <v>17000</v>
      </c>
      <c r="BK67" s="148">
        <v>16000</v>
      </c>
      <c r="BL67" s="148">
        <v>1000</v>
      </c>
      <c r="BM67" s="148">
        <v>1.22</v>
      </c>
      <c r="BN67" s="204">
        <v>10</v>
      </c>
      <c r="BO67" s="148"/>
      <c r="BP67" s="148"/>
      <c r="BQ67" s="148"/>
      <c r="BR67" s="148"/>
      <c r="BS67" s="148"/>
      <c r="BT67" s="205"/>
      <c r="BU67" s="205"/>
    </row>
    <row r="68" ht="33" customHeight="1" spans="1:73">
      <c r="A68" s="83">
        <v>11</v>
      </c>
      <c r="B68" s="100" t="s">
        <v>613</v>
      </c>
      <c r="C68" s="99" t="s">
        <v>671</v>
      </c>
      <c r="D68" s="81">
        <v>650421</v>
      </c>
      <c r="E68" s="99" t="s">
        <v>681</v>
      </c>
      <c r="F68" s="99" t="s">
        <v>682</v>
      </c>
      <c r="G68" s="106" t="s">
        <v>674</v>
      </c>
      <c r="H68" s="107" t="s">
        <v>47</v>
      </c>
      <c r="I68" s="127" t="s">
        <v>209</v>
      </c>
      <c r="J68" s="127">
        <v>2020</v>
      </c>
      <c r="K68" s="127">
        <v>1</v>
      </c>
      <c r="L68" s="110" t="s">
        <v>675</v>
      </c>
      <c r="M68" s="110" t="s">
        <v>676</v>
      </c>
      <c r="N68" s="128" t="s">
        <v>683</v>
      </c>
      <c r="O68" s="128" t="s">
        <v>677</v>
      </c>
      <c r="P68" s="128" t="s">
        <v>684</v>
      </c>
      <c r="Q68" s="128" t="s">
        <v>685</v>
      </c>
      <c r="R68" s="148">
        <v>10000</v>
      </c>
      <c r="S68" s="127" t="s">
        <v>213</v>
      </c>
      <c r="T68" s="127" t="s">
        <v>213</v>
      </c>
      <c r="U68" s="127" t="s">
        <v>213</v>
      </c>
      <c r="V68" s="127" t="s">
        <v>214</v>
      </c>
      <c r="W68" s="127" t="s">
        <v>213</v>
      </c>
      <c r="X68" s="127" t="s">
        <v>213</v>
      </c>
      <c r="Y68" s="127" t="s">
        <v>213</v>
      </c>
      <c r="Z68" s="127" t="s">
        <v>213</v>
      </c>
      <c r="AA68" s="127" t="s">
        <v>213</v>
      </c>
      <c r="AB68" s="148">
        <v>3000</v>
      </c>
      <c r="AC68" s="148"/>
      <c r="AD68" s="156" t="s">
        <v>213</v>
      </c>
      <c r="AE68" s="127" t="s">
        <v>213</v>
      </c>
      <c r="AF68" s="127" t="s">
        <v>686</v>
      </c>
      <c r="AG68" s="127" t="s">
        <v>548</v>
      </c>
      <c r="AH68" s="127" t="s">
        <v>214</v>
      </c>
      <c r="AI68" s="127"/>
      <c r="AJ68" s="127" t="s">
        <v>260</v>
      </c>
      <c r="AK68" s="148">
        <v>10000</v>
      </c>
      <c r="AL68" s="148"/>
      <c r="AM68" s="148">
        <v>3000</v>
      </c>
      <c r="AN68" s="148">
        <v>4000</v>
      </c>
      <c r="AO68" s="148">
        <v>3000</v>
      </c>
      <c r="AP68" s="148"/>
      <c r="AQ68" s="148">
        <v>0</v>
      </c>
      <c r="AR68" s="148"/>
      <c r="AS68" s="148"/>
      <c r="AT68" s="148"/>
      <c r="AU68" s="148"/>
      <c r="AV68" s="148"/>
      <c r="AW68" s="148">
        <v>6000</v>
      </c>
      <c r="AX68" s="148">
        <v>3000</v>
      </c>
      <c r="AY68" s="148">
        <v>4000</v>
      </c>
      <c r="AZ68" s="148"/>
      <c r="BA68" s="148"/>
      <c r="BB68" s="148"/>
      <c r="BC68" s="148">
        <v>3000</v>
      </c>
      <c r="BD68" s="148">
        <v>3000</v>
      </c>
      <c r="BE68" s="148" t="s">
        <v>10</v>
      </c>
      <c r="BF68" s="148">
        <v>6873</v>
      </c>
      <c r="BG68" s="148">
        <v>6000</v>
      </c>
      <c r="BH68" s="148"/>
      <c r="BI68" s="148">
        <v>873</v>
      </c>
      <c r="BJ68" s="148">
        <v>4200</v>
      </c>
      <c r="BK68" s="148">
        <v>3200</v>
      </c>
      <c r="BL68" s="148">
        <v>1000</v>
      </c>
      <c r="BM68" s="148">
        <v>1.35</v>
      </c>
      <c r="BN68" s="204">
        <v>10</v>
      </c>
      <c r="BO68" s="148"/>
      <c r="BP68" s="148"/>
      <c r="BQ68" s="148"/>
      <c r="BR68" s="148"/>
      <c r="BS68" s="148"/>
      <c r="BT68" s="205"/>
      <c r="BU68" s="205"/>
    </row>
    <row r="69" ht="33" customHeight="1" spans="1:73">
      <c r="A69" s="83">
        <v>12</v>
      </c>
      <c r="B69" s="100" t="s">
        <v>613</v>
      </c>
      <c r="C69" s="99" t="s">
        <v>687</v>
      </c>
      <c r="D69" s="81">
        <v>650422</v>
      </c>
      <c r="E69" s="99" t="s">
        <v>688</v>
      </c>
      <c r="F69" s="99" t="s">
        <v>689</v>
      </c>
      <c r="G69" s="106" t="s">
        <v>690</v>
      </c>
      <c r="H69" s="107" t="s">
        <v>29</v>
      </c>
      <c r="I69" s="127" t="s">
        <v>241</v>
      </c>
      <c r="J69" s="127" t="s">
        <v>291</v>
      </c>
      <c r="K69" s="127">
        <v>1</v>
      </c>
      <c r="L69" s="110">
        <v>44362</v>
      </c>
      <c r="M69" s="110">
        <v>44866</v>
      </c>
      <c r="N69" s="128" t="s">
        <v>691</v>
      </c>
      <c r="O69" s="128" t="s">
        <v>87</v>
      </c>
      <c r="P69" s="128" t="s">
        <v>692</v>
      </c>
      <c r="Q69" s="128" t="s">
        <v>693</v>
      </c>
      <c r="R69" s="148">
        <v>6000</v>
      </c>
      <c r="S69" s="127" t="s">
        <v>213</v>
      </c>
      <c r="T69" s="127" t="s">
        <v>213</v>
      </c>
      <c r="U69" s="127" t="s">
        <v>214</v>
      </c>
      <c r="V69" s="127" t="s">
        <v>214</v>
      </c>
      <c r="W69" s="127" t="s">
        <v>214</v>
      </c>
      <c r="X69" s="127" t="s">
        <v>214</v>
      </c>
      <c r="Y69" s="127" t="s">
        <v>214</v>
      </c>
      <c r="Z69" s="127" t="s">
        <v>214</v>
      </c>
      <c r="AA69" s="127" t="s">
        <v>214</v>
      </c>
      <c r="AB69" s="148">
        <v>2000</v>
      </c>
      <c r="AC69" s="148"/>
      <c r="AD69" s="156" t="s">
        <v>213</v>
      </c>
      <c r="AE69" s="127" t="s">
        <v>213</v>
      </c>
      <c r="AF69" s="127" t="s">
        <v>694</v>
      </c>
      <c r="AG69" s="127" t="s">
        <v>423</v>
      </c>
      <c r="AH69" s="127" t="s">
        <v>214</v>
      </c>
      <c r="AI69" s="127" t="s">
        <v>248</v>
      </c>
      <c r="AJ69" s="127" t="s">
        <v>260</v>
      </c>
      <c r="AK69" s="148">
        <v>6000</v>
      </c>
      <c r="AL69" s="148">
        <v>3000</v>
      </c>
      <c r="AM69" s="148">
        <v>2000</v>
      </c>
      <c r="AN69" s="148"/>
      <c r="AO69" s="148">
        <v>1000</v>
      </c>
      <c r="AP69" s="148"/>
      <c r="AQ69" s="148">
        <v>0</v>
      </c>
      <c r="AR69" s="148"/>
      <c r="AS69" s="148"/>
      <c r="AT69" s="148"/>
      <c r="AU69" s="148"/>
      <c r="AV69" s="148"/>
      <c r="AW69" s="148">
        <v>3000</v>
      </c>
      <c r="AX69" s="148">
        <v>2000</v>
      </c>
      <c r="AY69" s="148">
        <v>3000</v>
      </c>
      <c r="AZ69" s="148">
        <v>0</v>
      </c>
      <c r="BA69" s="148"/>
      <c r="BB69" s="148"/>
      <c r="BC69" s="148">
        <v>2000</v>
      </c>
      <c r="BD69" s="148">
        <v>2000</v>
      </c>
      <c r="BE69" s="148">
        <v>10</v>
      </c>
      <c r="BF69" s="148">
        <v>6220</v>
      </c>
      <c r="BG69" s="148">
        <v>5220</v>
      </c>
      <c r="BH69" s="148">
        <v>1000</v>
      </c>
      <c r="BI69" s="148"/>
      <c r="BJ69" s="148">
        <v>6800</v>
      </c>
      <c r="BK69" s="148">
        <v>6000</v>
      </c>
      <c r="BL69" s="148">
        <v>800</v>
      </c>
      <c r="BM69" s="148">
        <v>1.24597701149425</v>
      </c>
      <c r="BN69" s="204">
        <v>10</v>
      </c>
      <c r="BO69" s="148">
        <v>0</v>
      </c>
      <c r="BP69" s="148">
        <v>0</v>
      </c>
      <c r="BQ69" s="148"/>
      <c r="BR69" s="148"/>
      <c r="BS69" s="148"/>
      <c r="BT69" s="205"/>
      <c r="BU69" s="205"/>
    </row>
    <row r="70" ht="33" customHeight="1" spans="1:73">
      <c r="A70" s="83">
        <v>13</v>
      </c>
      <c r="B70" s="100" t="s">
        <v>613</v>
      </c>
      <c r="C70" s="99" t="s">
        <v>687</v>
      </c>
      <c r="D70" s="81">
        <v>650422</v>
      </c>
      <c r="E70" s="99" t="s">
        <v>695</v>
      </c>
      <c r="F70" s="99" t="s">
        <v>696</v>
      </c>
      <c r="G70" s="106" t="s">
        <v>690</v>
      </c>
      <c r="H70" s="107" t="s">
        <v>697</v>
      </c>
      <c r="I70" s="127" t="s">
        <v>209</v>
      </c>
      <c r="J70" s="127" t="s">
        <v>302</v>
      </c>
      <c r="K70" s="127">
        <v>2</v>
      </c>
      <c r="L70" s="110">
        <v>43905</v>
      </c>
      <c r="M70" s="110">
        <v>44561</v>
      </c>
      <c r="N70" s="128" t="s">
        <v>690</v>
      </c>
      <c r="O70" s="128" t="s">
        <v>87</v>
      </c>
      <c r="P70" s="128" t="s">
        <v>698</v>
      </c>
      <c r="Q70" s="128" t="s">
        <v>699</v>
      </c>
      <c r="R70" s="148">
        <v>21175</v>
      </c>
      <c r="S70" s="127" t="s">
        <v>213</v>
      </c>
      <c r="T70" s="127" t="s">
        <v>213</v>
      </c>
      <c r="U70" s="127" t="s">
        <v>213</v>
      </c>
      <c r="V70" s="127" t="s">
        <v>213</v>
      </c>
      <c r="W70" s="127" t="s">
        <v>213</v>
      </c>
      <c r="X70" s="127" t="s">
        <v>213</v>
      </c>
      <c r="Y70" s="127" t="s">
        <v>213</v>
      </c>
      <c r="Z70" s="127" t="s">
        <v>213</v>
      </c>
      <c r="AA70" s="127" t="s">
        <v>213</v>
      </c>
      <c r="AB70" s="148"/>
      <c r="AC70" s="148"/>
      <c r="AD70" s="156" t="s">
        <v>213</v>
      </c>
      <c r="AE70" s="127" t="s">
        <v>213</v>
      </c>
      <c r="AF70" s="127" t="s">
        <v>700</v>
      </c>
      <c r="AG70" s="127" t="s">
        <v>423</v>
      </c>
      <c r="AH70" s="127" t="s">
        <v>214</v>
      </c>
      <c r="AI70" s="127" t="s">
        <v>248</v>
      </c>
      <c r="AJ70" s="127" t="s">
        <v>260</v>
      </c>
      <c r="AK70" s="148">
        <v>21175</v>
      </c>
      <c r="AL70" s="148">
        <v>1175</v>
      </c>
      <c r="AM70" s="148">
        <v>20000</v>
      </c>
      <c r="AN70" s="148"/>
      <c r="AO70" s="148"/>
      <c r="AP70" s="148"/>
      <c r="AQ70" s="148">
        <v>2030</v>
      </c>
      <c r="AR70" s="148">
        <v>30</v>
      </c>
      <c r="AS70" s="148">
        <v>2000</v>
      </c>
      <c r="AT70" s="148"/>
      <c r="AU70" s="148"/>
      <c r="AV70" s="148"/>
      <c r="AW70" s="148">
        <v>12000</v>
      </c>
      <c r="AX70" s="148">
        <v>12000</v>
      </c>
      <c r="AY70" s="148">
        <v>7145</v>
      </c>
      <c r="AZ70" s="148">
        <v>6000</v>
      </c>
      <c r="BA70" s="148"/>
      <c r="BB70" s="148"/>
      <c r="BC70" s="146">
        <v>8000</v>
      </c>
      <c r="BD70" s="146"/>
      <c r="BE70" s="146">
        <v>10</v>
      </c>
      <c r="BF70" s="146">
        <v>53875</v>
      </c>
      <c r="BG70" s="146">
        <v>53875</v>
      </c>
      <c r="BH70" s="146"/>
      <c r="BI70" s="146"/>
      <c r="BJ70" s="146">
        <v>31175</v>
      </c>
      <c r="BK70" s="146">
        <v>21175</v>
      </c>
      <c r="BL70" s="146">
        <v>10000</v>
      </c>
      <c r="BM70" s="146">
        <v>1.51293103448276</v>
      </c>
      <c r="BN70" s="141">
        <v>10</v>
      </c>
      <c r="BO70" s="146">
        <v>2030</v>
      </c>
      <c r="BP70" s="146">
        <v>2030</v>
      </c>
      <c r="BQ70" s="146"/>
      <c r="BR70" s="146"/>
      <c r="BS70" s="146"/>
      <c r="BT70" s="201"/>
      <c r="BU70" s="201"/>
    </row>
    <row r="71" s="45" customFormat="1" ht="33" customHeight="1" spans="1:73">
      <c r="A71" s="78" t="s">
        <v>701</v>
      </c>
      <c r="B71" s="78"/>
      <c r="C71" s="78"/>
      <c r="D71" s="78"/>
      <c r="E71" s="78"/>
      <c r="F71" s="207"/>
      <c r="G71" s="208"/>
      <c r="H71" s="209"/>
      <c r="I71" s="209"/>
      <c r="J71" s="241"/>
      <c r="K71" s="209"/>
      <c r="L71" s="242"/>
      <c r="M71" s="242"/>
      <c r="N71" s="209"/>
      <c r="O71" s="209"/>
      <c r="P71" s="209"/>
      <c r="Q71" s="209"/>
      <c r="R71" s="132">
        <f>SUM(R72:R78)</f>
        <v>453105</v>
      </c>
      <c r="S71" s="261"/>
      <c r="T71" s="261"/>
      <c r="U71" s="261"/>
      <c r="V71" s="261"/>
      <c r="W71" s="261"/>
      <c r="X71" s="261"/>
      <c r="Y71" s="261"/>
      <c r="Z71" s="261"/>
      <c r="AA71" s="261"/>
      <c r="AB71" s="132">
        <f>SUM(AB72:AB78)</f>
        <v>121000</v>
      </c>
      <c r="AC71" s="132">
        <f>SUM(AC72:AC78)</f>
        <v>0</v>
      </c>
      <c r="AD71" s="261"/>
      <c r="AE71" s="261"/>
      <c r="AF71" s="261"/>
      <c r="AG71" s="261"/>
      <c r="AH71" s="261"/>
      <c r="AI71" s="261"/>
      <c r="AJ71" s="261"/>
      <c r="AK71" s="132">
        <f t="shared" ref="AK71:BB71" si="12">SUM(AK72:AK78)</f>
        <v>453105</v>
      </c>
      <c r="AL71" s="132">
        <f t="shared" si="12"/>
        <v>34780</v>
      </c>
      <c r="AM71" s="132">
        <f t="shared" si="12"/>
        <v>317000</v>
      </c>
      <c r="AN71" s="132">
        <f t="shared" si="12"/>
        <v>81725</v>
      </c>
      <c r="AO71" s="132">
        <f t="shared" si="12"/>
        <v>0</v>
      </c>
      <c r="AP71" s="132">
        <f t="shared" si="12"/>
        <v>19600</v>
      </c>
      <c r="AQ71" s="132">
        <f t="shared" si="12"/>
        <v>86175</v>
      </c>
      <c r="AR71" s="132">
        <f t="shared" si="12"/>
        <v>3175</v>
      </c>
      <c r="AS71" s="132">
        <f t="shared" si="12"/>
        <v>53000</v>
      </c>
      <c r="AT71" s="132">
        <f t="shared" si="12"/>
        <v>30000</v>
      </c>
      <c r="AU71" s="132">
        <f t="shared" si="12"/>
        <v>0</v>
      </c>
      <c r="AV71" s="132">
        <f t="shared" si="12"/>
        <v>0</v>
      </c>
      <c r="AW71" s="132">
        <f t="shared" si="12"/>
        <v>191000</v>
      </c>
      <c r="AX71" s="132">
        <f t="shared" si="12"/>
        <v>168000</v>
      </c>
      <c r="AY71" s="132">
        <f t="shared" si="12"/>
        <v>86296</v>
      </c>
      <c r="AZ71" s="132">
        <f t="shared" si="12"/>
        <v>45000</v>
      </c>
      <c r="BA71" s="132">
        <f t="shared" si="12"/>
        <v>5600</v>
      </c>
      <c r="BB71" s="132">
        <f t="shared" si="12"/>
        <v>0</v>
      </c>
      <c r="BC71" s="133">
        <f>SUM(BC72:BC83)</f>
        <v>140000</v>
      </c>
      <c r="BD71" s="133">
        <f t="shared" ref="BD71:BL71" si="13">SUM(BD72:BD78)</f>
        <v>121000</v>
      </c>
      <c r="BE71" s="133"/>
      <c r="BF71" s="288">
        <f t="shared" si="13"/>
        <v>782034.21</v>
      </c>
      <c r="BG71" s="289">
        <f t="shared" si="13"/>
        <v>804594.96</v>
      </c>
      <c r="BH71" s="289">
        <f t="shared" si="13"/>
        <v>0</v>
      </c>
      <c r="BI71" s="289">
        <f t="shared" si="13"/>
        <v>0</v>
      </c>
      <c r="BJ71" s="289">
        <f t="shared" si="13"/>
        <v>404270.36</v>
      </c>
      <c r="BK71" s="289">
        <f t="shared" si="13"/>
        <v>359865.58</v>
      </c>
      <c r="BL71" s="289">
        <f t="shared" si="13"/>
        <v>29051.38</v>
      </c>
      <c r="BM71" s="289"/>
      <c r="BN71" s="289"/>
      <c r="BO71" s="289">
        <f>SUM(BO72:BO78)</f>
        <v>55470</v>
      </c>
      <c r="BP71" s="289">
        <f>SUM(BP72:BP78)</f>
        <v>55470</v>
      </c>
      <c r="BQ71" s="297"/>
      <c r="BR71" s="297"/>
      <c r="BS71" s="297"/>
      <c r="BT71" s="298"/>
      <c r="BU71" s="298"/>
    </row>
    <row r="72" s="46" customFormat="1" ht="33" customHeight="1" spans="1:73">
      <c r="A72" s="210">
        <v>1</v>
      </c>
      <c r="B72" s="211" t="s">
        <v>702</v>
      </c>
      <c r="C72" s="211" t="s">
        <v>703</v>
      </c>
      <c r="D72" s="212">
        <v>650500</v>
      </c>
      <c r="E72" s="211" t="s">
        <v>704</v>
      </c>
      <c r="F72" s="213" t="s">
        <v>705</v>
      </c>
      <c r="G72" s="214" t="s">
        <v>706</v>
      </c>
      <c r="H72" s="214" t="s">
        <v>3</v>
      </c>
      <c r="I72" s="214" t="s">
        <v>209</v>
      </c>
      <c r="J72" s="216" t="s">
        <v>291</v>
      </c>
      <c r="K72" s="243">
        <v>2.5</v>
      </c>
      <c r="L72" s="244">
        <v>43952</v>
      </c>
      <c r="M72" s="244">
        <v>44926</v>
      </c>
      <c r="N72" s="214" t="s">
        <v>706</v>
      </c>
      <c r="O72" s="214" t="s">
        <v>706</v>
      </c>
      <c r="P72" s="214" t="s">
        <v>707</v>
      </c>
      <c r="Q72" s="214" t="s">
        <v>708</v>
      </c>
      <c r="R72" s="262">
        <v>260500</v>
      </c>
      <c r="S72" s="243" t="s">
        <v>213</v>
      </c>
      <c r="T72" s="243" t="s">
        <v>213</v>
      </c>
      <c r="U72" s="243" t="s">
        <v>213</v>
      </c>
      <c r="V72" s="243" t="s">
        <v>213</v>
      </c>
      <c r="W72" s="243" t="s">
        <v>213</v>
      </c>
      <c r="X72" s="243" t="s">
        <v>213</v>
      </c>
      <c r="Y72" s="243" t="s">
        <v>213</v>
      </c>
      <c r="Z72" s="243" t="s">
        <v>213</v>
      </c>
      <c r="AA72" s="243" t="s">
        <v>213</v>
      </c>
      <c r="AB72" s="270">
        <v>66000</v>
      </c>
      <c r="AC72" s="270"/>
      <c r="AD72" s="248" t="s">
        <v>213</v>
      </c>
      <c r="AE72" s="248" t="s">
        <v>213</v>
      </c>
      <c r="AF72" s="243" t="s">
        <v>709</v>
      </c>
      <c r="AG72" s="243" t="s">
        <v>213</v>
      </c>
      <c r="AH72" s="243" t="s">
        <v>214</v>
      </c>
      <c r="AI72" s="243" t="s">
        <v>214</v>
      </c>
      <c r="AJ72" s="243" t="s">
        <v>260</v>
      </c>
      <c r="AK72" s="275">
        <f t="shared" ref="AK72:AK74" si="14">SUM(AL72:AP72)</f>
        <v>260500</v>
      </c>
      <c r="AL72" s="275">
        <v>500</v>
      </c>
      <c r="AM72" s="275">
        <v>194000</v>
      </c>
      <c r="AN72" s="275">
        <v>66000</v>
      </c>
      <c r="AO72" s="275"/>
      <c r="AP72" s="275"/>
      <c r="AQ72" s="275">
        <f>SUM(AR72:AT72)</f>
        <v>83360</v>
      </c>
      <c r="AR72" s="275">
        <v>360</v>
      </c>
      <c r="AS72" s="275">
        <v>53000</v>
      </c>
      <c r="AT72" s="275">
        <v>30000</v>
      </c>
      <c r="AU72" s="275"/>
      <c r="AV72" s="275"/>
      <c r="AW72" s="275">
        <v>120000</v>
      </c>
      <c r="AX72" s="275">
        <v>100000</v>
      </c>
      <c r="AY72" s="275">
        <v>57140</v>
      </c>
      <c r="AZ72" s="275"/>
      <c r="BA72" s="275"/>
      <c r="BB72" s="285"/>
      <c r="BC72" s="263">
        <v>66000</v>
      </c>
      <c r="BD72" s="263">
        <v>66000</v>
      </c>
      <c r="BE72" s="277" t="s">
        <v>13</v>
      </c>
      <c r="BF72" s="290">
        <f t="shared" ref="BF72:BF74" si="15">SUM(BG72:BI72)</f>
        <v>405986</v>
      </c>
      <c r="BG72" s="275">
        <v>405986</v>
      </c>
      <c r="BH72" s="275"/>
      <c r="BI72" s="275"/>
      <c r="BJ72" s="276">
        <f t="shared" ref="BJ72:BJ74" si="16">SUM(BK72:BL72)</f>
        <v>250290.19</v>
      </c>
      <c r="BK72" s="275">
        <v>250290.19</v>
      </c>
      <c r="BL72" s="275"/>
      <c r="BM72" s="275">
        <v>1.21</v>
      </c>
      <c r="BN72" s="275" t="s">
        <v>13</v>
      </c>
      <c r="BO72" s="275">
        <f>SUM(BP72:BT72)</f>
        <v>53000</v>
      </c>
      <c r="BP72" s="275">
        <v>53000</v>
      </c>
      <c r="BQ72" s="275"/>
      <c r="BR72" s="275"/>
      <c r="BS72" s="275"/>
      <c r="BT72" s="243"/>
      <c r="BU72" s="243"/>
    </row>
    <row r="73" s="46" customFormat="1" ht="33" customHeight="1" spans="1:73">
      <c r="A73" s="210">
        <v>2</v>
      </c>
      <c r="B73" s="211" t="s">
        <v>702</v>
      </c>
      <c r="C73" s="211" t="s">
        <v>703</v>
      </c>
      <c r="D73" s="212">
        <v>650500</v>
      </c>
      <c r="E73" s="211" t="s">
        <v>711</v>
      </c>
      <c r="F73" s="215" t="s">
        <v>712</v>
      </c>
      <c r="G73" s="214" t="s">
        <v>706</v>
      </c>
      <c r="H73" s="214" t="s">
        <v>3</v>
      </c>
      <c r="I73" s="216" t="s">
        <v>241</v>
      </c>
      <c r="J73" s="245" t="s">
        <v>319</v>
      </c>
      <c r="K73" s="246">
        <v>2</v>
      </c>
      <c r="L73" s="247">
        <v>44317</v>
      </c>
      <c r="M73" s="247">
        <v>44866</v>
      </c>
      <c r="N73" s="214" t="s">
        <v>706</v>
      </c>
      <c r="O73" s="214" t="s">
        <v>706</v>
      </c>
      <c r="P73" s="216" t="s">
        <v>713</v>
      </c>
      <c r="Q73" s="216" t="s">
        <v>714</v>
      </c>
      <c r="R73" s="262">
        <v>82156</v>
      </c>
      <c r="S73" s="248" t="s">
        <v>213</v>
      </c>
      <c r="T73" s="248" t="s">
        <v>213</v>
      </c>
      <c r="U73" s="248" t="s">
        <v>213</v>
      </c>
      <c r="V73" s="248" t="s">
        <v>214</v>
      </c>
      <c r="W73" s="248" t="s">
        <v>213</v>
      </c>
      <c r="X73" s="248" t="s">
        <v>213</v>
      </c>
      <c r="Y73" s="248" t="s">
        <v>213</v>
      </c>
      <c r="Z73" s="248" t="s">
        <v>213</v>
      </c>
      <c r="AA73" s="248" t="s">
        <v>214</v>
      </c>
      <c r="AB73" s="262">
        <v>50000</v>
      </c>
      <c r="AC73" s="262"/>
      <c r="AD73" s="248" t="s">
        <v>213</v>
      </c>
      <c r="AE73" s="248" t="s">
        <v>213</v>
      </c>
      <c r="AF73" s="248" t="s">
        <v>715</v>
      </c>
      <c r="AG73" s="248" t="s">
        <v>213</v>
      </c>
      <c r="AH73" s="248" t="s">
        <v>214</v>
      </c>
      <c r="AI73" s="248" t="s">
        <v>214</v>
      </c>
      <c r="AJ73" s="248" t="s">
        <v>260</v>
      </c>
      <c r="AK73" s="275">
        <f t="shared" si="14"/>
        <v>82156</v>
      </c>
      <c r="AL73" s="276">
        <v>16431</v>
      </c>
      <c r="AM73" s="276">
        <v>50000</v>
      </c>
      <c r="AN73" s="276">
        <v>15725</v>
      </c>
      <c r="AO73" s="276"/>
      <c r="AP73" s="276"/>
      <c r="AQ73" s="276"/>
      <c r="AR73" s="276"/>
      <c r="AS73" s="276"/>
      <c r="AT73" s="276"/>
      <c r="AU73" s="276"/>
      <c r="AV73" s="276"/>
      <c r="AW73" s="276">
        <v>56000</v>
      </c>
      <c r="AX73" s="276">
        <v>50000</v>
      </c>
      <c r="AY73" s="276">
        <v>26156</v>
      </c>
      <c r="AZ73" s="276"/>
      <c r="BA73" s="276"/>
      <c r="BB73" s="286"/>
      <c r="BC73" s="263">
        <v>50000</v>
      </c>
      <c r="BD73" s="263">
        <v>50000</v>
      </c>
      <c r="BE73" s="277" t="s">
        <v>13</v>
      </c>
      <c r="BF73" s="291">
        <f t="shared" si="15"/>
        <v>195766</v>
      </c>
      <c r="BG73" s="276">
        <v>195766</v>
      </c>
      <c r="BH73" s="276"/>
      <c r="BI73" s="276"/>
      <c r="BJ73" s="276">
        <f t="shared" si="16"/>
        <v>82156.05</v>
      </c>
      <c r="BK73" s="276">
        <v>82156.05</v>
      </c>
      <c r="BL73" s="276"/>
      <c r="BM73" s="276">
        <v>1.34</v>
      </c>
      <c r="BN73" s="275" t="s">
        <v>13</v>
      </c>
      <c r="BO73" s="276"/>
      <c r="BP73" s="276"/>
      <c r="BQ73" s="276"/>
      <c r="BR73" s="276"/>
      <c r="BS73" s="276"/>
      <c r="BT73" s="248"/>
      <c r="BU73" s="248"/>
    </row>
    <row r="74" s="46" customFormat="1" ht="33" customHeight="1" spans="1:73">
      <c r="A74" s="210">
        <v>3</v>
      </c>
      <c r="B74" s="211" t="s">
        <v>702</v>
      </c>
      <c r="C74" s="211" t="s">
        <v>703</v>
      </c>
      <c r="D74" s="212">
        <v>650500</v>
      </c>
      <c r="E74" s="211" t="s">
        <v>717</v>
      </c>
      <c r="F74" s="215" t="s">
        <v>718</v>
      </c>
      <c r="G74" s="216" t="s">
        <v>719</v>
      </c>
      <c r="H74" s="216" t="s">
        <v>29</v>
      </c>
      <c r="I74" s="216" t="s">
        <v>241</v>
      </c>
      <c r="J74" s="216" t="s">
        <v>291</v>
      </c>
      <c r="K74" s="248">
        <v>3</v>
      </c>
      <c r="L74" s="244">
        <v>44287</v>
      </c>
      <c r="M74" s="244">
        <v>45627</v>
      </c>
      <c r="N74" s="216" t="s">
        <v>719</v>
      </c>
      <c r="O74" s="216" t="s">
        <v>719</v>
      </c>
      <c r="P74" s="216" t="s">
        <v>720</v>
      </c>
      <c r="Q74" s="216" t="s">
        <v>721</v>
      </c>
      <c r="R74" s="262">
        <v>23600</v>
      </c>
      <c r="S74" s="248" t="s">
        <v>213</v>
      </c>
      <c r="T74" s="248" t="s">
        <v>214</v>
      </c>
      <c r="U74" s="248" t="s">
        <v>213</v>
      </c>
      <c r="V74" s="248" t="s">
        <v>213</v>
      </c>
      <c r="W74" s="248" t="s">
        <v>213</v>
      </c>
      <c r="X74" s="248" t="s">
        <v>214</v>
      </c>
      <c r="Y74" s="248" t="s">
        <v>214</v>
      </c>
      <c r="Z74" s="248" t="s">
        <v>214</v>
      </c>
      <c r="AA74" s="248" t="s">
        <v>214</v>
      </c>
      <c r="AB74" s="262">
        <v>5000</v>
      </c>
      <c r="AC74" s="262"/>
      <c r="AD74" s="248" t="s">
        <v>213</v>
      </c>
      <c r="AE74" s="248" t="s">
        <v>213</v>
      </c>
      <c r="AF74" s="248" t="s">
        <v>722</v>
      </c>
      <c r="AG74" s="248" t="s">
        <v>213</v>
      </c>
      <c r="AH74" s="248" t="s">
        <v>214</v>
      </c>
      <c r="AI74" s="248" t="s">
        <v>214</v>
      </c>
      <c r="AJ74" s="248" t="s">
        <v>260</v>
      </c>
      <c r="AK74" s="275">
        <f t="shared" si="14"/>
        <v>23600</v>
      </c>
      <c r="AL74" s="276"/>
      <c r="AM74" s="276">
        <v>15000</v>
      </c>
      <c r="AN74" s="276"/>
      <c r="AO74" s="276"/>
      <c r="AP74" s="276">
        <v>8600</v>
      </c>
      <c r="AQ74" s="276"/>
      <c r="AR74" s="276"/>
      <c r="AS74" s="276"/>
      <c r="AT74" s="276"/>
      <c r="AU74" s="276"/>
      <c r="AV74" s="276"/>
      <c r="AW74" s="276">
        <v>15000</v>
      </c>
      <c r="AX74" s="276">
        <v>5000</v>
      </c>
      <c r="AY74" s="276">
        <v>3000</v>
      </c>
      <c r="AZ74" s="276"/>
      <c r="BA74" s="276">
        <v>5600</v>
      </c>
      <c r="BB74" s="286"/>
      <c r="BC74" s="263">
        <v>5000</v>
      </c>
      <c r="BD74" s="263">
        <v>5000</v>
      </c>
      <c r="BE74" s="277" t="s">
        <v>10</v>
      </c>
      <c r="BF74" s="291">
        <f t="shared" si="15"/>
        <v>34716</v>
      </c>
      <c r="BG74" s="276">
        <v>34716</v>
      </c>
      <c r="BH74" s="276"/>
      <c r="BI74" s="276"/>
      <c r="BJ74" s="276">
        <f t="shared" si="16"/>
        <v>23600</v>
      </c>
      <c r="BK74" s="276">
        <v>23600</v>
      </c>
      <c r="BL74" s="276"/>
      <c r="BM74" s="276">
        <v>1.38</v>
      </c>
      <c r="BN74" s="275" t="s">
        <v>13</v>
      </c>
      <c r="BO74" s="276"/>
      <c r="BP74" s="276"/>
      <c r="BQ74" s="276"/>
      <c r="BR74" s="276"/>
      <c r="BS74" s="276"/>
      <c r="BT74" s="248"/>
      <c r="BU74" s="248"/>
    </row>
    <row r="75" s="46" customFormat="1" ht="218.4" spans="1:73">
      <c r="A75" s="210">
        <v>4</v>
      </c>
      <c r="B75" s="211" t="s">
        <v>702</v>
      </c>
      <c r="C75" s="211" t="s">
        <v>723</v>
      </c>
      <c r="D75" s="212">
        <v>650502</v>
      </c>
      <c r="E75" s="211" t="s">
        <v>724</v>
      </c>
      <c r="F75" s="215" t="s">
        <v>725</v>
      </c>
      <c r="G75" s="216" t="s">
        <v>726</v>
      </c>
      <c r="H75" s="216" t="s">
        <v>61</v>
      </c>
      <c r="I75" s="216" t="s">
        <v>209</v>
      </c>
      <c r="J75" s="216" t="s">
        <v>291</v>
      </c>
      <c r="K75" s="248" t="s">
        <v>727</v>
      </c>
      <c r="L75" s="249">
        <v>44075</v>
      </c>
      <c r="M75" s="249">
        <v>44866</v>
      </c>
      <c r="N75" s="216" t="s">
        <v>726</v>
      </c>
      <c r="O75" s="216" t="s">
        <v>726</v>
      </c>
      <c r="P75" s="216" t="s">
        <v>728</v>
      </c>
      <c r="Q75" s="216" t="s">
        <v>729</v>
      </c>
      <c r="R75" s="262">
        <v>60099</v>
      </c>
      <c r="S75" s="248" t="s">
        <v>213</v>
      </c>
      <c r="T75" s="248" t="s">
        <v>213</v>
      </c>
      <c r="U75" s="248" t="s">
        <v>214</v>
      </c>
      <c r="V75" s="248" t="s">
        <v>213</v>
      </c>
      <c r="W75" s="248" t="s">
        <v>214</v>
      </c>
      <c r="X75" s="248" t="s">
        <v>214</v>
      </c>
      <c r="Y75" s="248" t="s">
        <v>214</v>
      </c>
      <c r="Z75" s="248" t="s">
        <v>214</v>
      </c>
      <c r="AA75" s="248" t="s">
        <v>214</v>
      </c>
      <c r="AB75" s="262"/>
      <c r="AC75" s="262">
        <v>0</v>
      </c>
      <c r="AD75" s="248" t="s">
        <v>233</v>
      </c>
      <c r="AE75" s="248" t="s">
        <v>233</v>
      </c>
      <c r="AF75" s="248" t="s">
        <v>730</v>
      </c>
      <c r="AG75" s="248" t="s">
        <v>548</v>
      </c>
      <c r="AH75" s="248" t="s">
        <v>214</v>
      </c>
      <c r="AI75" s="248" t="s">
        <v>214</v>
      </c>
      <c r="AJ75" s="248" t="s">
        <v>260</v>
      </c>
      <c r="AK75" s="276">
        <v>60099</v>
      </c>
      <c r="AL75" s="276">
        <v>12099</v>
      </c>
      <c r="AM75" s="276">
        <v>48000</v>
      </c>
      <c r="AN75" s="276"/>
      <c r="AO75" s="276"/>
      <c r="AP75" s="276"/>
      <c r="AQ75" s="276">
        <v>400</v>
      </c>
      <c r="AR75" s="276">
        <v>400</v>
      </c>
      <c r="AS75" s="276"/>
      <c r="AT75" s="276"/>
      <c r="AU75" s="276"/>
      <c r="AV75" s="276"/>
      <c r="AW75" s="276"/>
      <c r="AX75" s="276">
        <v>5000</v>
      </c>
      <c r="AY75" s="276"/>
      <c r="AZ75" s="276">
        <v>43000</v>
      </c>
      <c r="BA75" s="276"/>
      <c r="BB75" s="286"/>
      <c r="BC75" s="263">
        <v>5000</v>
      </c>
      <c r="BD75" s="263"/>
      <c r="BE75" s="277" t="s">
        <v>10</v>
      </c>
      <c r="BF75" s="291">
        <v>116208.21</v>
      </c>
      <c r="BG75" s="276">
        <v>116208.21</v>
      </c>
      <c r="BH75" s="276"/>
      <c r="BI75" s="276"/>
      <c r="BJ75" s="276">
        <v>17483.93</v>
      </c>
      <c r="BK75" s="276">
        <v>3496.78</v>
      </c>
      <c r="BL75" s="276">
        <v>13987.15</v>
      </c>
      <c r="BM75" s="276">
        <v>1.42</v>
      </c>
      <c r="BN75" s="276" t="s">
        <v>10</v>
      </c>
      <c r="BO75" s="276">
        <v>400</v>
      </c>
      <c r="BP75" s="276">
        <v>400</v>
      </c>
      <c r="BQ75" s="276"/>
      <c r="BR75" s="276"/>
      <c r="BS75" s="276"/>
      <c r="BT75" s="248"/>
      <c r="BU75" s="248"/>
    </row>
    <row r="76" s="46" customFormat="1" ht="33" customHeight="1" spans="1:73">
      <c r="A76" s="210">
        <v>5</v>
      </c>
      <c r="B76" s="211" t="s">
        <v>702</v>
      </c>
      <c r="C76" s="211" t="s">
        <v>723</v>
      </c>
      <c r="D76" s="212" t="s">
        <v>731</v>
      </c>
      <c r="E76" s="211" t="s">
        <v>732</v>
      </c>
      <c r="F76" s="215" t="s">
        <v>733</v>
      </c>
      <c r="G76" s="216" t="s">
        <v>734</v>
      </c>
      <c r="H76" s="216" t="s">
        <v>49</v>
      </c>
      <c r="I76" s="216" t="s">
        <v>209</v>
      </c>
      <c r="J76" s="216" t="s">
        <v>291</v>
      </c>
      <c r="K76" s="248" t="s">
        <v>727</v>
      </c>
      <c r="L76" s="216" t="s">
        <v>735</v>
      </c>
      <c r="M76" s="216" t="s">
        <v>736</v>
      </c>
      <c r="N76" s="216" t="s">
        <v>734</v>
      </c>
      <c r="O76" s="216" t="s">
        <v>719</v>
      </c>
      <c r="P76" s="216" t="s">
        <v>737</v>
      </c>
      <c r="Q76" s="216" t="s">
        <v>738</v>
      </c>
      <c r="R76" s="262">
        <v>15000</v>
      </c>
      <c r="S76" s="248" t="s">
        <v>213</v>
      </c>
      <c r="T76" s="248" t="s">
        <v>213</v>
      </c>
      <c r="U76" s="248" t="s">
        <v>214</v>
      </c>
      <c r="V76" s="248" t="s">
        <v>214</v>
      </c>
      <c r="W76" s="248" t="s">
        <v>739</v>
      </c>
      <c r="X76" s="248" t="s">
        <v>739</v>
      </c>
      <c r="Y76" s="248" t="s">
        <v>739</v>
      </c>
      <c r="Z76" s="248" t="s">
        <v>213</v>
      </c>
      <c r="AA76" s="248" t="s">
        <v>214</v>
      </c>
      <c r="AB76" s="262"/>
      <c r="AC76" s="262"/>
      <c r="AD76" s="248" t="s">
        <v>233</v>
      </c>
      <c r="AE76" s="248" t="s">
        <v>233</v>
      </c>
      <c r="AF76" s="248" t="s">
        <v>740</v>
      </c>
      <c r="AG76" s="248" t="s">
        <v>548</v>
      </c>
      <c r="AH76" s="248" t="s">
        <v>214</v>
      </c>
      <c r="AI76" s="248" t="s">
        <v>214</v>
      </c>
      <c r="AJ76" s="248" t="s">
        <v>260</v>
      </c>
      <c r="AK76" s="276">
        <v>15000</v>
      </c>
      <c r="AL76" s="276">
        <v>3000</v>
      </c>
      <c r="AM76" s="276">
        <v>1000</v>
      </c>
      <c r="AN76" s="276"/>
      <c r="AO76" s="276"/>
      <c r="AP76" s="276">
        <v>11000</v>
      </c>
      <c r="AQ76" s="276">
        <v>345</v>
      </c>
      <c r="AR76" s="276">
        <v>345</v>
      </c>
      <c r="AS76" s="276"/>
      <c r="AT76" s="276"/>
      <c r="AU76" s="276"/>
      <c r="AV76" s="276"/>
      <c r="AW76" s="276"/>
      <c r="AX76" s="276">
        <v>1000</v>
      </c>
      <c r="AY76" s="276"/>
      <c r="AZ76" s="276"/>
      <c r="BA76" s="276"/>
      <c r="BB76" s="286"/>
      <c r="BC76" s="263">
        <v>1000</v>
      </c>
      <c r="BD76" s="263"/>
      <c r="BE76" s="277" t="s">
        <v>10</v>
      </c>
      <c r="BF76" s="291" t="s">
        <v>741</v>
      </c>
      <c r="BG76" s="276" t="s">
        <v>741</v>
      </c>
      <c r="BH76" s="276"/>
      <c r="BI76" s="276"/>
      <c r="BJ76" s="276" t="s">
        <v>742</v>
      </c>
      <c r="BK76" s="276" t="s">
        <v>743</v>
      </c>
      <c r="BL76" s="276" t="s">
        <v>744</v>
      </c>
      <c r="BM76" s="276" t="s">
        <v>745</v>
      </c>
      <c r="BN76" s="276" t="s">
        <v>10</v>
      </c>
      <c r="BO76" s="276" t="s">
        <v>746</v>
      </c>
      <c r="BP76" s="276" t="s">
        <v>746</v>
      </c>
      <c r="BQ76" s="276"/>
      <c r="BR76" s="276"/>
      <c r="BS76" s="276"/>
      <c r="BT76" s="248"/>
      <c r="BU76" s="248"/>
    </row>
    <row r="77" s="46" customFormat="1" ht="57" customHeight="1" spans="1:73">
      <c r="A77" s="210">
        <v>6</v>
      </c>
      <c r="B77" s="211" t="s">
        <v>702</v>
      </c>
      <c r="C77" s="211" t="s">
        <v>723</v>
      </c>
      <c r="D77" s="212">
        <v>652201</v>
      </c>
      <c r="E77" s="211" t="s">
        <v>747</v>
      </c>
      <c r="F77" s="215" t="s">
        <v>748</v>
      </c>
      <c r="G77" s="216" t="s">
        <v>749</v>
      </c>
      <c r="H77" s="216" t="s">
        <v>55</v>
      </c>
      <c r="I77" s="216" t="s">
        <v>209</v>
      </c>
      <c r="J77" s="216" t="s">
        <v>186</v>
      </c>
      <c r="K77" s="248" t="s">
        <v>750</v>
      </c>
      <c r="L77" s="216">
        <v>44256</v>
      </c>
      <c r="M77" s="249">
        <v>44440</v>
      </c>
      <c r="N77" s="216" t="s">
        <v>749</v>
      </c>
      <c r="O77" s="216" t="s">
        <v>751</v>
      </c>
      <c r="P77" s="216" t="s">
        <v>752</v>
      </c>
      <c r="Q77" s="216" t="s">
        <v>753</v>
      </c>
      <c r="R77" s="262">
        <v>8000</v>
      </c>
      <c r="S77" s="248" t="s">
        <v>213</v>
      </c>
      <c r="T77" s="248" t="s">
        <v>213</v>
      </c>
      <c r="U77" s="248" t="s">
        <v>213</v>
      </c>
      <c r="V77" s="248" t="s">
        <v>213</v>
      </c>
      <c r="W77" s="248" t="s">
        <v>213</v>
      </c>
      <c r="X77" s="248" t="s">
        <v>214</v>
      </c>
      <c r="Y77" s="248" t="s">
        <v>213</v>
      </c>
      <c r="Z77" s="248" t="s">
        <v>213</v>
      </c>
      <c r="AA77" s="248" t="s">
        <v>214</v>
      </c>
      <c r="AB77" s="262">
        <v>0</v>
      </c>
      <c r="AC77" s="262"/>
      <c r="AD77" s="248" t="s">
        <v>233</v>
      </c>
      <c r="AE77" s="248" t="s">
        <v>233</v>
      </c>
      <c r="AF77" s="248" t="s">
        <v>754</v>
      </c>
      <c r="AG77" s="248" t="s">
        <v>548</v>
      </c>
      <c r="AH77" s="248" t="s">
        <v>214</v>
      </c>
      <c r="AI77" s="248" t="s">
        <v>214</v>
      </c>
      <c r="AJ77" s="248" t="s">
        <v>260</v>
      </c>
      <c r="AK77" s="276">
        <v>8000</v>
      </c>
      <c r="AL77" s="276">
        <v>2000</v>
      </c>
      <c r="AM77" s="276">
        <v>6000</v>
      </c>
      <c r="AN77" s="276"/>
      <c r="AO77" s="276"/>
      <c r="AP77" s="276"/>
      <c r="AQ77" s="276">
        <v>2000</v>
      </c>
      <c r="AR77" s="276">
        <v>2000</v>
      </c>
      <c r="AS77" s="276"/>
      <c r="AT77" s="276"/>
      <c r="AU77" s="276"/>
      <c r="AV77" s="276"/>
      <c r="AW77" s="276"/>
      <c r="AX77" s="276">
        <v>6000</v>
      </c>
      <c r="AY77" s="276"/>
      <c r="AZ77" s="276"/>
      <c r="BA77" s="276"/>
      <c r="BB77" s="286"/>
      <c r="BC77" s="263">
        <v>2000</v>
      </c>
      <c r="BD77" s="263"/>
      <c r="BE77" s="277" t="s">
        <v>10</v>
      </c>
      <c r="BF77" s="291">
        <v>29358</v>
      </c>
      <c r="BG77" s="276">
        <v>29358</v>
      </c>
      <c r="BH77" s="276"/>
      <c r="BI77" s="276"/>
      <c r="BJ77" s="276">
        <v>15340.71</v>
      </c>
      <c r="BK77" s="276">
        <v>276.48</v>
      </c>
      <c r="BL77" s="276">
        <v>15064.23</v>
      </c>
      <c r="BM77" s="276">
        <v>1.62</v>
      </c>
      <c r="BN77" s="276" t="s">
        <v>10</v>
      </c>
      <c r="BO77" s="276">
        <v>2000</v>
      </c>
      <c r="BP77" s="276">
        <v>2000</v>
      </c>
      <c r="BQ77" s="276"/>
      <c r="BR77" s="276"/>
      <c r="BS77" s="276"/>
      <c r="BT77" s="248"/>
      <c r="BU77" s="248"/>
    </row>
    <row r="78" s="46" customFormat="1" ht="45" customHeight="1" spans="1:73">
      <c r="A78" s="210">
        <v>7</v>
      </c>
      <c r="B78" s="211" t="s">
        <v>702</v>
      </c>
      <c r="C78" s="211" t="s">
        <v>723</v>
      </c>
      <c r="D78" s="212">
        <v>650202</v>
      </c>
      <c r="E78" s="211" t="s">
        <v>756</v>
      </c>
      <c r="F78" s="215" t="s">
        <v>757</v>
      </c>
      <c r="G78" s="216" t="s">
        <v>758</v>
      </c>
      <c r="H78" s="216" t="s">
        <v>31</v>
      </c>
      <c r="I78" s="216" t="s">
        <v>209</v>
      </c>
      <c r="J78" s="216" t="s">
        <v>291</v>
      </c>
      <c r="K78" s="248" t="s">
        <v>759</v>
      </c>
      <c r="L78" s="216" t="s">
        <v>760</v>
      </c>
      <c r="M78" s="216" t="s">
        <v>761</v>
      </c>
      <c r="N78" s="216" t="s">
        <v>762</v>
      </c>
      <c r="O78" s="216" t="s">
        <v>763</v>
      </c>
      <c r="P78" s="216" t="s">
        <v>764</v>
      </c>
      <c r="Q78" s="216" t="s">
        <v>765</v>
      </c>
      <c r="R78" s="262">
        <v>3750</v>
      </c>
      <c r="S78" s="248" t="s">
        <v>213</v>
      </c>
      <c r="T78" s="248" t="s">
        <v>213</v>
      </c>
      <c r="U78" s="248" t="s">
        <v>213</v>
      </c>
      <c r="V78" s="248" t="s">
        <v>213</v>
      </c>
      <c r="W78" s="248" t="s">
        <v>213</v>
      </c>
      <c r="X78" s="248" t="s">
        <v>214</v>
      </c>
      <c r="Y78" s="248" t="s">
        <v>214</v>
      </c>
      <c r="Z78" s="248" t="s">
        <v>214</v>
      </c>
      <c r="AA78" s="248" t="s">
        <v>766</v>
      </c>
      <c r="AB78" s="262"/>
      <c r="AC78" s="262"/>
      <c r="AD78" s="248" t="s">
        <v>233</v>
      </c>
      <c r="AE78" s="248" t="s">
        <v>233</v>
      </c>
      <c r="AF78" s="248" t="s">
        <v>767</v>
      </c>
      <c r="AG78" s="248" t="s">
        <v>548</v>
      </c>
      <c r="AH78" s="248" t="s">
        <v>214</v>
      </c>
      <c r="AI78" s="248" t="s">
        <v>214</v>
      </c>
      <c r="AJ78" s="248" t="s">
        <v>260</v>
      </c>
      <c r="AK78" s="276">
        <v>3750</v>
      </c>
      <c r="AL78" s="276">
        <v>750</v>
      </c>
      <c r="AM78" s="276">
        <v>3000</v>
      </c>
      <c r="AN78" s="276"/>
      <c r="AO78" s="276"/>
      <c r="AP78" s="276"/>
      <c r="AQ78" s="276">
        <v>70</v>
      </c>
      <c r="AR78" s="276">
        <v>70</v>
      </c>
      <c r="AS78" s="276"/>
      <c r="AT78" s="276"/>
      <c r="AU78" s="276"/>
      <c r="AV78" s="276"/>
      <c r="AW78" s="276"/>
      <c r="AX78" s="276">
        <v>1000</v>
      </c>
      <c r="AY78" s="276"/>
      <c r="AZ78" s="276">
        <v>2000</v>
      </c>
      <c r="BA78" s="276"/>
      <c r="BB78" s="286"/>
      <c r="BC78" s="263">
        <v>1000</v>
      </c>
      <c r="BD78" s="263"/>
      <c r="BE78" s="277" t="s">
        <v>10</v>
      </c>
      <c r="BF78" s="291" t="s">
        <v>768</v>
      </c>
      <c r="BG78" s="276">
        <v>22560.75</v>
      </c>
      <c r="BH78" s="276"/>
      <c r="BI78" s="276"/>
      <c r="BJ78" s="276">
        <v>15399.48</v>
      </c>
      <c r="BK78" s="276">
        <v>46.08</v>
      </c>
      <c r="BL78" s="276" t="s">
        <v>769</v>
      </c>
      <c r="BM78" s="276">
        <v>2.43</v>
      </c>
      <c r="BN78" s="276" t="s">
        <v>10</v>
      </c>
      <c r="BO78" s="276">
        <v>70</v>
      </c>
      <c r="BP78" s="276">
        <v>70</v>
      </c>
      <c r="BQ78" s="276"/>
      <c r="BR78" s="276"/>
      <c r="BS78" s="276"/>
      <c r="BT78" s="248"/>
      <c r="BU78" s="248"/>
    </row>
    <row r="79" s="46" customFormat="1" ht="33" customHeight="1" spans="1:73">
      <c r="A79" s="210">
        <v>8</v>
      </c>
      <c r="B79" s="211" t="s">
        <v>702</v>
      </c>
      <c r="C79" s="211" t="s">
        <v>770</v>
      </c>
      <c r="D79" s="212">
        <v>650521</v>
      </c>
      <c r="E79" s="211" t="s">
        <v>771</v>
      </c>
      <c r="F79" s="215" t="s">
        <v>772</v>
      </c>
      <c r="G79" s="216" t="s">
        <v>773</v>
      </c>
      <c r="H79" s="216" t="s">
        <v>21</v>
      </c>
      <c r="I79" s="216" t="s">
        <v>209</v>
      </c>
      <c r="J79" s="216" t="s">
        <v>291</v>
      </c>
      <c r="K79" s="248">
        <v>1</v>
      </c>
      <c r="L79" s="216">
        <v>44348</v>
      </c>
      <c r="M79" s="216">
        <v>44713</v>
      </c>
      <c r="N79" s="216" t="s">
        <v>774</v>
      </c>
      <c r="O79" s="216" t="s">
        <v>774</v>
      </c>
      <c r="P79" s="216" t="s">
        <v>775</v>
      </c>
      <c r="Q79" s="216" t="s">
        <v>776</v>
      </c>
      <c r="R79" s="262">
        <v>2500</v>
      </c>
      <c r="S79" s="248" t="s">
        <v>213</v>
      </c>
      <c r="T79" s="248" t="s">
        <v>213</v>
      </c>
      <c r="U79" s="248" t="s">
        <v>213</v>
      </c>
      <c r="V79" s="248" t="s">
        <v>214</v>
      </c>
      <c r="W79" s="248" t="s">
        <v>213</v>
      </c>
      <c r="X79" s="248" t="s">
        <v>213</v>
      </c>
      <c r="Y79" s="248" t="s">
        <v>213</v>
      </c>
      <c r="Z79" s="248" t="s">
        <v>213</v>
      </c>
      <c r="AA79" s="248" t="s">
        <v>213</v>
      </c>
      <c r="AB79" s="262"/>
      <c r="AC79" s="262"/>
      <c r="AD79" s="248" t="s">
        <v>213</v>
      </c>
      <c r="AE79" s="248" t="s">
        <v>213</v>
      </c>
      <c r="AF79" s="248" t="s">
        <v>777</v>
      </c>
      <c r="AG79" s="248" t="s">
        <v>548</v>
      </c>
      <c r="AH79" s="248" t="s">
        <v>214</v>
      </c>
      <c r="AI79" s="248" t="s">
        <v>248</v>
      </c>
      <c r="AJ79" s="248" t="s">
        <v>260</v>
      </c>
      <c r="AK79" s="276">
        <v>2500</v>
      </c>
      <c r="AL79" s="276">
        <v>500</v>
      </c>
      <c r="AM79" s="276">
        <v>2000</v>
      </c>
      <c r="AN79" s="276"/>
      <c r="AO79" s="276"/>
      <c r="AP79" s="276"/>
      <c r="AQ79" s="276"/>
      <c r="AR79" s="276"/>
      <c r="AS79" s="276"/>
      <c r="AT79" s="276"/>
      <c r="AU79" s="276"/>
      <c r="AV79" s="276"/>
      <c r="AW79" s="276">
        <v>2500</v>
      </c>
      <c r="AX79" s="276">
        <v>2000</v>
      </c>
      <c r="AY79" s="276"/>
      <c r="AZ79" s="276"/>
      <c r="BA79" s="276"/>
      <c r="BB79" s="286"/>
      <c r="BC79" s="263">
        <v>2000</v>
      </c>
      <c r="BD79" s="263"/>
      <c r="BE79" s="277" t="s">
        <v>10</v>
      </c>
      <c r="BF79" s="291">
        <v>3480</v>
      </c>
      <c r="BG79" s="276">
        <v>3480</v>
      </c>
      <c r="BH79" s="276"/>
      <c r="BI79" s="276"/>
      <c r="BJ79" s="276"/>
      <c r="BK79" s="276"/>
      <c r="BL79" s="276"/>
      <c r="BM79" s="276">
        <v>1.36</v>
      </c>
      <c r="BN79" s="276">
        <v>10</v>
      </c>
      <c r="BO79" s="276"/>
      <c r="BP79" s="276"/>
      <c r="BQ79" s="276"/>
      <c r="BR79" s="276"/>
      <c r="BS79" s="276"/>
      <c r="BT79" s="248"/>
      <c r="BU79" s="248"/>
    </row>
    <row r="80" s="46" customFormat="1" ht="33" customHeight="1" spans="1:73">
      <c r="A80" s="210">
        <v>9</v>
      </c>
      <c r="B80" s="211" t="s">
        <v>702</v>
      </c>
      <c r="C80" s="211" t="s">
        <v>770</v>
      </c>
      <c r="D80" s="212">
        <v>650521</v>
      </c>
      <c r="E80" s="211" t="s">
        <v>778</v>
      </c>
      <c r="F80" s="215" t="s">
        <v>779</v>
      </c>
      <c r="G80" s="216" t="s">
        <v>780</v>
      </c>
      <c r="H80" s="216" t="s">
        <v>25</v>
      </c>
      <c r="I80" s="216" t="s">
        <v>241</v>
      </c>
      <c r="J80" s="216" t="s">
        <v>291</v>
      </c>
      <c r="K80" s="248">
        <v>1</v>
      </c>
      <c r="L80" s="216">
        <v>44317</v>
      </c>
      <c r="M80" s="216">
        <v>44835</v>
      </c>
      <c r="N80" s="216" t="s">
        <v>780</v>
      </c>
      <c r="O80" s="216" t="s">
        <v>780</v>
      </c>
      <c r="P80" s="216" t="s">
        <v>781</v>
      </c>
      <c r="Q80" s="216" t="s">
        <v>782</v>
      </c>
      <c r="R80" s="262">
        <v>2500</v>
      </c>
      <c r="S80" s="248" t="s">
        <v>213</v>
      </c>
      <c r="T80" s="248" t="s">
        <v>213</v>
      </c>
      <c r="U80" s="248" t="s">
        <v>213</v>
      </c>
      <c r="V80" s="248" t="s">
        <v>213</v>
      </c>
      <c r="W80" s="248" t="s">
        <v>213</v>
      </c>
      <c r="X80" s="248" t="s">
        <v>213</v>
      </c>
      <c r="Y80" s="248" t="s">
        <v>213</v>
      </c>
      <c r="Z80" s="248" t="s">
        <v>213</v>
      </c>
      <c r="AA80" s="248" t="s">
        <v>213</v>
      </c>
      <c r="AB80" s="262"/>
      <c r="AC80" s="262"/>
      <c r="AD80" s="248" t="s">
        <v>213</v>
      </c>
      <c r="AE80" s="248" t="s">
        <v>213</v>
      </c>
      <c r="AF80" s="248" t="s">
        <v>783</v>
      </c>
      <c r="AG80" s="248" t="s">
        <v>548</v>
      </c>
      <c r="AH80" s="248" t="s">
        <v>214</v>
      </c>
      <c r="AI80" s="248" t="s">
        <v>248</v>
      </c>
      <c r="AJ80" s="248" t="s">
        <v>260</v>
      </c>
      <c r="AK80" s="276">
        <v>2500</v>
      </c>
      <c r="AL80" s="276">
        <v>500</v>
      </c>
      <c r="AM80" s="276">
        <v>2000</v>
      </c>
      <c r="AN80" s="276"/>
      <c r="AO80" s="276"/>
      <c r="AP80" s="276"/>
      <c r="AQ80" s="276"/>
      <c r="AR80" s="276"/>
      <c r="AS80" s="276"/>
      <c r="AT80" s="276"/>
      <c r="AU80" s="276"/>
      <c r="AV80" s="276"/>
      <c r="AW80" s="276">
        <v>2500</v>
      </c>
      <c r="AX80" s="276">
        <v>2000</v>
      </c>
      <c r="AY80" s="276"/>
      <c r="AZ80" s="276"/>
      <c r="BA80" s="276"/>
      <c r="BB80" s="286"/>
      <c r="BC80" s="263">
        <v>2000</v>
      </c>
      <c r="BD80" s="263"/>
      <c r="BE80" s="277" t="s">
        <v>13</v>
      </c>
      <c r="BF80" s="291">
        <v>6720</v>
      </c>
      <c r="BG80" s="276">
        <v>6720</v>
      </c>
      <c r="BH80" s="276"/>
      <c r="BI80" s="276"/>
      <c r="BJ80" s="276">
        <v>5850.92</v>
      </c>
      <c r="BK80" s="276">
        <v>2482.1</v>
      </c>
      <c r="BL80" s="276">
        <v>3368.82</v>
      </c>
      <c r="BM80" s="276">
        <v>1.31</v>
      </c>
      <c r="BN80" s="276" t="s">
        <v>13</v>
      </c>
      <c r="BO80" s="276"/>
      <c r="BP80" s="276"/>
      <c r="BQ80" s="276"/>
      <c r="BR80" s="276"/>
      <c r="BS80" s="276"/>
      <c r="BT80" s="248"/>
      <c r="BU80" s="248"/>
    </row>
    <row r="81" s="46" customFormat="1" ht="33" customHeight="1" spans="1:73">
      <c r="A81" s="210">
        <v>10</v>
      </c>
      <c r="B81" s="211" t="s">
        <v>702</v>
      </c>
      <c r="C81" s="211" t="s">
        <v>770</v>
      </c>
      <c r="D81" s="212">
        <v>650521</v>
      </c>
      <c r="E81" s="211" t="s">
        <v>784</v>
      </c>
      <c r="F81" s="217" t="s">
        <v>785</v>
      </c>
      <c r="G81" s="211" t="s">
        <v>786</v>
      </c>
      <c r="H81" s="211" t="s">
        <v>787</v>
      </c>
      <c r="I81" s="211" t="s">
        <v>241</v>
      </c>
      <c r="J81" s="211" t="s">
        <v>291</v>
      </c>
      <c r="K81" s="212">
        <v>1</v>
      </c>
      <c r="L81" s="211">
        <v>44197</v>
      </c>
      <c r="M81" s="211">
        <v>44531</v>
      </c>
      <c r="N81" s="211" t="s">
        <v>786</v>
      </c>
      <c r="O81" s="211" t="s">
        <v>786</v>
      </c>
      <c r="P81" s="211" t="s">
        <v>788</v>
      </c>
      <c r="Q81" s="211" t="s">
        <v>789</v>
      </c>
      <c r="R81" s="263">
        <v>1400</v>
      </c>
      <c r="S81" s="212" t="s">
        <v>213</v>
      </c>
      <c r="T81" s="212" t="s">
        <v>213</v>
      </c>
      <c r="U81" s="212" t="s">
        <v>213</v>
      </c>
      <c r="V81" s="212" t="s">
        <v>213</v>
      </c>
      <c r="W81" s="212" t="s">
        <v>213</v>
      </c>
      <c r="X81" s="212" t="s">
        <v>213</v>
      </c>
      <c r="Y81" s="212" t="s">
        <v>790</v>
      </c>
      <c r="Z81" s="212" t="s">
        <v>213</v>
      </c>
      <c r="AA81" s="212" t="s">
        <v>213</v>
      </c>
      <c r="AB81" s="263"/>
      <c r="AC81" s="263"/>
      <c r="AD81" s="212" t="s">
        <v>213</v>
      </c>
      <c r="AE81" s="212" t="s">
        <v>213</v>
      </c>
      <c r="AF81" s="212" t="s">
        <v>791</v>
      </c>
      <c r="AG81" s="212" t="s">
        <v>548</v>
      </c>
      <c r="AH81" s="212" t="s">
        <v>214</v>
      </c>
      <c r="AI81" s="212" t="s">
        <v>248</v>
      </c>
      <c r="AJ81" s="212" t="s">
        <v>260</v>
      </c>
      <c r="AK81" s="277">
        <v>1400</v>
      </c>
      <c r="AL81" s="277">
        <v>400</v>
      </c>
      <c r="AM81" s="277">
        <v>1000</v>
      </c>
      <c r="AN81" s="277"/>
      <c r="AO81" s="277"/>
      <c r="AP81" s="277"/>
      <c r="AQ81" s="277"/>
      <c r="AR81" s="277"/>
      <c r="AS81" s="277"/>
      <c r="AT81" s="277"/>
      <c r="AU81" s="277"/>
      <c r="AV81" s="277"/>
      <c r="AW81" s="277">
        <v>1400</v>
      </c>
      <c r="AX81" s="277">
        <v>1000</v>
      </c>
      <c r="AY81" s="277"/>
      <c r="AZ81" s="277"/>
      <c r="BA81" s="277"/>
      <c r="BB81" s="277"/>
      <c r="BC81" s="263">
        <v>1000</v>
      </c>
      <c r="BD81" s="263"/>
      <c r="BE81" s="277" t="s">
        <v>13</v>
      </c>
      <c r="BF81" s="292">
        <v>3985.8</v>
      </c>
      <c r="BG81" s="277">
        <v>3985.8</v>
      </c>
      <c r="BH81" s="277"/>
      <c r="BI81" s="277"/>
      <c r="BJ81" s="277">
        <v>3342.22</v>
      </c>
      <c r="BK81" s="277">
        <v>1561.28</v>
      </c>
      <c r="BL81" s="277">
        <v>1780.94</v>
      </c>
      <c r="BM81" s="277">
        <v>1.39</v>
      </c>
      <c r="BN81" s="277" t="s">
        <v>13</v>
      </c>
      <c r="BO81" s="277"/>
      <c r="BP81" s="277"/>
      <c r="BQ81" s="277"/>
      <c r="BR81" s="277"/>
      <c r="BS81" s="277"/>
      <c r="BT81" s="212"/>
      <c r="BU81" s="212"/>
    </row>
    <row r="82" s="46" customFormat="1" ht="33" customHeight="1" spans="1:73">
      <c r="A82" s="210">
        <v>11</v>
      </c>
      <c r="B82" s="211" t="s">
        <v>702</v>
      </c>
      <c r="C82" s="211" t="s">
        <v>792</v>
      </c>
      <c r="D82" s="212">
        <v>650522</v>
      </c>
      <c r="E82" s="211" t="s">
        <v>793</v>
      </c>
      <c r="F82" s="217" t="s">
        <v>794</v>
      </c>
      <c r="G82" s="211" t="s">
        <v>795</v>
      </c>
      <c r="H82" s="211" t="s">
        <v>25</v>
      </c>
      <c r="I82" s="211" t="s">
        <v>209</v>
      </c>
      <c r="J82" s="211" t="s">
        <v>291</v>
      </c>
      <c r="K82" s="212" t="s">
        <v>759</v>
      </c>
      <c r="L82" s="211">
        <v>44287</v>
      </c>
      <c r="M82" s="211">
        <v>44501</v>
      </c>
      <c r="N82" s="211" t="s">
        <v>795</v>
      </c>
      <c r="O82" s="211" t="s">
        <v>795</v>
      </c>
      <c r="P82" s="211" t="s">
        <v>796</v>
      </c>
      <c r="Q82" s="211" t="s">
        <v>797</v>
      </c>
      <c r="R82" s="263">
        <v>6110</v>
      </c>
      <c r="S82" s="212" t="s">
        <v>213</v>
      </c>
      <c r="T82" s="212" t="s">
        <v>213</v>
      </c>
      <c r="U82" s="212" t="s">
        <v>213</v>
      </c>
      <c r="V82" s="212" t="s">
        <v>213</v>
      </c>
      <c r="W82" s="212" t="s">
        <v>213</v>
      </c>
      <c r="X82" s="212" t="s">
        <v>213</v>
      </c>
      <c r="Y82" s="212" t="s">
        <v>213</v>
      </c>
      <c r="Z82" s="212" t="s">
        <v>213</v>
      </c>
      <c r="AA82" s="212" t="s">
        <v>213</v>
      </c>
      <c r="AB82" s="263"/>
      <c r="AC82" s="263"/>
      <c r="AD82" s="212" t="s">
        <v>213</v>
      </c>
      <c r="AE82" s="212" t="s">
        <v>213</v>
      </c>
      <c r="AF82" s="212" t="s">
        <v>798</v>
      </c>
      <c r="AG82" s="212" t="s">
        <v>548</v>
      </c>
      <c r="AH82" s="212" t="s">
        <v>214</v>
      </c>
      <c r="AI82" s="212" t="s">
        <v>214</v>
      </c>
      <c r="AJ82" s="212" t="s">
        <v>260</v>
      </c>
      <c r="AK82" s="277">
        <v>6110</v>
      </c>
      <c r="AL82" s="277">
        <v>2110</v>
      </c>
      <c r="AM82" s="277">
        <v>4000</v>
      </c>
      <c r="AN82" s="277"/>
      <c r="AO82" s="277"/>
      <c r="AP82" s="277"/>
      <c r="AQ82" s="277"/>
      <c r="AR82" s="277"/>
      <c r="AS82" s="277"/>
      <c r="AT82" s="277"/>
      <c r="AU82" s="277"/>
      <c r="AV82" s="277"/>
      <c r="AW82" s="277">
        <v>6110</v>
      </c>
      <c r="AX82" s="277">
        <v>4000</v>
      </c>
      <c r="AY82" s="277"/>
      <c r="AZ82" s="277"/>
      <c r="BA82" s="277"/>
      <c r="BB82" s="277"/>
      <c r="BC82" s="263">
        <v>4000</v>
      </c>
      <c r="BD82" s="263"/>
      <c r="BE82" s="277" t="s">
        <v>16</v>
      </c>
      <c r="BF82" s="292">
        <v>19986.27</v>
      </c>
      <c r="BG82" s="277">
        <v>19986.27</v>
      </c>
      <c r="BH82" s="277"/>
      <c r="BI82" s="277"/>
      <c r="BJ82" s="277">
        <v>10262.18</v>
      </c>
      <c r="BK82" s="277"/>
      <c r="BL82" s="277">
        <v>10262.18</v>
      </c>
      <c r="BM82" s="277">
        <v>1.28</v>
      </c>
      <c r="BN82" s="277" t="s">
        <v>16</v>
      </c>
      <c r="BO82" s="277"/>
      <c r="BP82" s="277"/>
      <c r="BQ82" s="277"/>
      <c r="BR82" s="277"/>
      <c r="BS82" s="277"/>
      <c r="BT82" s="212"/>
      <c r="BU82" s="212"/>
    </row>
    <row r="83" s="46" customFormat="1" ht="33" customHeight="1" spans="1:73">
      <c r="A83" s="210">
        <v>12</v>
      </c>
      <c r="B83" s="211" t="s">
        <v>702</v>
      </c>
      <c r="C83" s="211" t="s">
        <v>792</v>
      </c>
      <c r="D83" s="212">
        <v>650522</v>
      </c>
      <c r="E83" s="211" t="s">
        <v>799</v>
      </c>
      <c r="F83" s="217" t="s">
        <v>800</v>
      </c>
      <c r="G83" s="211" t="s">
        <v>801</v>
      </c>
      <c r="H83" s="211" t="s">
        <v>45</v>
      </c>
      <c r="I83" s="211" t="s">
        <v>241</v>
      </c>
      <c r="J83" s="211" t="s">
        <v>291</v>
      </c>
      <c r="K83" s="212" t="s">
        <v>759</v>
      </c>
      <c r="L83" s="211">
        <v>44287</v>
      </c>
      <c r="M83" s="211">
        <v>44531</v>
      </c>
      <c r="N83" s="211" t="s">
        <v>801</v>
      </c>
      <c r="O83" s="211" t="s">
        <v>802</v>
      </c>
      <c r="P83" s="211" t="s">
        <v>803</v>
      </c>
      <c r="Q83" s="211" t="s">
        <v>804</v>
      </c>
      <c r="R83" s="263">
        <v>3800</v>
      </c>
      <c r="S83" s="212" t="s">
        <v>213</v>
      </c>
      <c r="T83" s="212" t="s">
        <v>213</v>
      </c>
      <c r="U83" s="212" t="s">
        <v>213</v>
      </c>
      <c r="V83" s="212" t="s">
        <v>213</v>
      </c>
      <c r="W83" s="212" t="s">
        <v>213</v>
      </c>
      <c r="X83" s="212" t="s">
        <v>213</v>
      </c>
      <c r="Y83" s="212" t="s">
        <v>213</v>
      </c>
      <c r="Z83" s="212" t="s">
        <v>213</v>
      </c>
      <c r="AA83" s="212" t="s">
        <v>213</v>
      </c>
      <c r="AB83" s="263"/>
      <c r="AC83" s="263"/>
      <c r="AD83" s="212" t="s">
        <v>213</v>
      </c>
      <c r="AE83" s="212" t="s">
        <v>213</v>
      </c>
      <c r="AF83" s="212" t="s">
        <v>805</v>
      </c>
      <c r="AG83" s="212" t="s">
        <v>548</v>
      </c>
      <c r="AH83" s="212" t="s">
        <v>214</v>
      </c>
      <c r="AI83" s="212" t="s">
        <v>214</v>
      </c>
      <c r="AJ83" s="212" t="s">
        <v>260</v>
      </c>
      <c r="AK83" s="277">
        <v>3800</v>
      </c>
      <c r="AL83" s="277">
        <v>2800</v>
      </c>
      <c r="AM83" s="277">
        <v>1000</v>
      </c>
      <c r="AN83" s="277"/>
      <c r="AO83" s="277"/>
      <c r="AP83" s="277"/>
      <c r="AQ83" s="277"/>
      <c r="AR83" s="277"/>
      <c r="AS83" s="277"/>
      <c r="AT83" s="277"/>
      <c r="AU83" s="277"/>
      <c r="AV83" s="277"/>
      <c r="AW83" s="277">
        <v>3800</v>
      </c>
      <c r="AX83" s="277">
        <v>1000</v>
      </c>
      <c r="AY83" s="277"/>
      <c r="AZ83" s="277"/>
      <c r="BA83" s="277"/>
      <c r="BB83" s="277"/>
      <c r="BC83" s="263">
        <v>1000</v>
      </c>
      <c r="BD83" s="263"/>
      <c r="BE83" s="277" t="s">
        <v>10</v>
      </c>
      <c r="BF83" s="292">
        <v>24050.22</v>
      </c>
      <c r="BG83" s="277">
        <v>24050.22</v>
      </c>
      <c r="BH83" s="277"/>
      <c r="BI83" s="277"/>
      <c r="BJ83" s="277">
        <v>8908.76</v>
      </c>
      <c r="BK83" s="277"/>
      <c r="BL83" s="277">
        <v>8908.76</v>
      </c>
      <c r="BM83" s="277">
        <v>10.43</v>
      </c>
      <c r="BN83" s="277" t="s">
        <v>10</v>
      </c>
      <c r="BO83" s="277"/>
      <c r="BP83" s="277"/>
      <c r="BQ83" s="277"/>
      <c r="BR83" s="277"/>
      <c r="BS83" s="277"/>
      <c r="BT83" s="212"/>
      <c r="BU83" s="212"/>
    </row>
    <row r="84" s="34" customFormat="1" ht="33" customHeight="1" spans="1:73">
      <c r="A84" s="218" t="s">
        <v>806</v>
      </c>
      <c r="B84" s="219"/>
      <c r="C84" s="219"/>
      <c r="D84" s="219"/>
      <c r="E84" s="219"/>
      <c r="F84" s="220"/>
      <c r="G84" s="79"/>
      <c r="H84" s="79"/>
      <c r="I84" s="79"/>
      <c r="J84" s="79"/>
      <c r="K84" s="79"/>
      <c r="L84" s="79"/>
      <c r="M84" s="79"/>
      <c r="N84" s="79"/>
      <c r="O84" s="79"/>
      <c r="P84" s="79"/>
      <c r="Q84" s="79"/>
      <c r="R84" s="133">
        <f>SUM(R85:R104)</f>
        <v>586397.43</v>
      </c>
      <c r="S84" s="133"/>
      <c r="T84" s="133"/>
      <c r="U84" s="133"/>
      <c r="V84" s="133"/>
      <c r="W84" s="133"/>
      <c r="X84" s="133"/>
      <c r="Y84" s="133"/>
      <c r="Z84" s="133"/>
      <c r="AA84" s="133"/>
      <c r="AB84" s="133">
        <f t="shared" ref="AB84:AX84" si="17">SUM(AB85:AB104)</f>
        <v>0</v>
      </c>
      <c r="AC84" s="133">
        <f t="shared" si="17"/>
        <v>0</v>
      </c>
      <c r="AD84" s="133"/>
      <c r="AE84" s="133"/>
      <c r="AF84" s="133"/>
      <c r="AG84" s="133"/>
      <c r="AH84" s="133"/>
      <c r="AI84" s="133"/>
      <c r="AJ84" s="133"/>
      <c r="AK84" s="133">
        <f t="shared" si="17"/>
        <v>586397.43</v>
      </c>
      <c r="AL84" s="133">
        <f t="shared" si="17"/>
        <v>200397.43</v>
      </c>
      <c r="AM84" s="133">
        <f t="shared" si="17"/>
        <v>386000</v>
      </c>
      <c r="AN84" s="133">
        <f t="shared" si="17"/>
        <v>0</v>
      </c>
      <c r="AO84" s="133">
        <f t="shared" si="17"/>
        <v>0</v>
      </c>
      <c r="AP84" s="133">
        <f t="shared" si="17"/>
        <v>0</v>
      </c>
      <c r="AQ84" s="133">
        <f t="shared" si="17"/>
        <v>107400</v>
      </c>
      <c r="AR84" s="133">
        <f t="shared" si="17"/>
        <v>19000</v>
      </c>
      <c r="AS84" s="133">
        <f t="shared" si="17"/>
        <v>80400</v>
      </c>
      <c r="AT84" s="133">
        <f t="shared" si="17"/>
        <v>0</v>
      </c>
      <c r="AU84" s="133">
        <f t="shared" si="17"/>
        <v>0</v>
      </c>
      <c r="AV84" s="133">
        <f t="shared" si="17"/>
        <v>8000</v>
      </c>
      <c r="AW84" s="133">
        <f t="shared" si="17"/>
        <v>209000</v>
      </c>
      <c r="AX84" s="133">
        <f t="shared" si="17"/>
        <v>198000</v>
      </c>
      <c r="AY84" s="133">
        <f t="shared" ref="AY84:BS84" si="18">SUM(AY85:AY104)</f>
        <v>0</v>
      </c>
      <c r="AZ84" s="133">
        <f t="shared" si="18"/>
        <v>0</v>
      </c>
      <c r="BA84" s="133">
        <f t="shared" si="18"/>
        <v>0</v>
      </c>
      <c r="BB84" s="133">
        <f t="shared" si="18"/>
        <v>0</v>
      </c>
      <c r="BC84" s="133">
        <f t="shared" si="18"/>
        <v>71000</v>
      </c>
      <c r="BD84" s="133">
        <f t="shared" si="18"/>
        <v>0</v>
      </c>
      <c r="BE84" s="133"/>
      <c r="BF84" s="133">
        <f t="shared" si="18"/>
        <v>1850697.94</v>
      </c>
      <c r="BG84" s="133">
        <f t="shared" si="18"/>
        <v>1850697.94</v>
      </c>
      <c r="BH84" s="133">
        <f t="shared" si="18"/>
        <v>0</v>
      </c>
      <c r="BI84" s="133">
        <f t="shared" si="18"/>
        <v>0</v>
      </c>
      <c r="BJ84" s="133">
        <f t="shared" si="18"/>
        <v>977568.61</v>
      </c>
      <c r="BK84" s="133">
        <f t="shared" si="18"/>
        <v>0</v>
      </c>
      <c r="BL84" s="133">
        <f t="shared" si="18"/>
        <v>977568.61</v>
      </c>
      <c r="BM84" s="133"/>
      <c r="BN84" s="133"/>
      <c r="BO84" s="133">
        <f t="shared" si="18"/>
        <v>0</v>
      </c>
      <c r="BP84" s="133">
        <f t="shared" si="18"/>
        <v>0</v>
      </c>
      <c r="BQ84" s="133">
        <f t="shared" si="18"/>
        <v>0</v>
      </c>
      <c r="BR84" s="133">
        <f t="shared" si="18"/>
        <v>0</v>
      </c>
      <c r="BS84" s="133">
        <f t="shared" si="18"/>
        <v>0</v>
      </c>
      <c r="BT84" s="199"/>
      <c r="BU84" s="199"/>
    </row>
    <row r="85" ht="86.4" spans="1:73">
      <c r="A85" s="83">
        <v>1</v>
      </c>
      <c r="B85" s="100" t="s">
        <v>807</v>
      </c>
      <c r="C85" s="99" t="s">
        <v>816</v>
      </c>
      <c r="D85" s="99">
        <v>652300</v>
      </c>
      <c r="E85" s="99" t="s">
        <v>817</v>
      </c>
      <c r="F85" s="81" t="s">
        <v>818</v>
      </c>
      <c r="G85" s="99" t="s">
        <v>819</v>
      </c>
      <c r="H85" s="89" t="s">
        <v>37</v>
      </c>
      <c r="I85" s="98" t="s">
        <v>209</v>
      </c>
      <c r="J85" s="81" t="s">
        <v>636</v>
      </c>
      <c r="K85" s="81">
        <v>3</v>
      </c>
      <c r="L85" s="110">
        <v>43922</v>
      </c>
      <c r="M85" s="110">
        <v>44896</v>
      </c>
      <c r="N85" s="99" t="s">
        <v>820</v>
      </c>
      <c r="O85" s="99" t="s">
        <v>821</v>
      </c>
      <c r="P85" s="99" t="s">
        <v>822</v>
      </c>
      <c r="Q85" s="99" t="s">
        <v>823</v>
      </c>
      <c r="R85" s="201">
        <v>178873</v>
      </c>
      <c r="S85" s="81" t="s">
        <v>213</v>
      </c>
      <c r="T85" s="81" t="s">
        <v>213</v>
      </c>
      <c r="U85" s="81" t="s">
        <v>213</v>
      </c>
      <c r="V85" s="81" t="s">
        <v>213</v>
      </c>
      <c r="W85" s="81" t="s">
        <v>213</v>
      </c>
      <c r="X85" s="81" t="s">
        <v>213</v>
      </c>
      <c r="Y85" s="81" t="s">
        <v>213</v>
      </c>
      <c r="Z85" s="81" t="s">
        <v>213</v>
      </c>
      <c r="AA85" s="81" t="s">
        <v>213</v>
      </c>
      <c r="AB85" s="100"/>
      <c r="AC85" s="100"/>
      <c r="AD85" s="82" t="s">
        <v>213</v>
      </c>
      <c r="AE85" s="81" t="s">
        <v>213</v>
      </c>
      <c r="AF85" s="81" t="s">
        <v>824</v>
      </c>
      <c r="AG85" s="81" t="s">
        <v>423</v>
      </c>
      <c r="AH85" s="81" t="s">
        <v>214</v>
      </c>
      <c r="AI85" s="81" t="s">
        <v>214</v>
      </c>
      <c r="AJ85" s="81" t="s">
        <v>260</v>
      </c>
      <c r="AK85" s="201">
        <v>178873</v>
      </c>
      <c r="AL85" s="201">
        <v>58873</v>
      </c>
      <c r="AM85" s="201">
        <v>120000</v>
      </c>
      <c r="AN85" s="201"/>
      <c r="AO85" s="201"/>
      <c r="AP85" s="201"/>
      <c r="AQ85" s="201">
        <v>20000</v>
      </c>
      <c r="AR85" s="201">
        <v>10000</v>
      </c>
      <c r="AS85" s="201">
        <v>10000</v>
      </c>
      <c r="AT85" s="201"/>
      <c r="AU85" s="201"/>
      <c r="AV85" s="201"/>
      <c r="AW85" s="201">
        <v>35000</v>
      </c>
      <c r="AX85" s="201">
        <v>25000</v>
      </c>
      <c r="AY85" s="201"/>
      <c r="AZ85" s="201"/>
      <c r="BA85" s="201"/>
      <c r="BB85" s="201"/>
      <c r="BC85" s="201">
        <v>10000</v>
      </c>
      <c r="BD85" s="201"/>
      <c r="BE85" s="201" t="s">
        <v>10</v>
      </c>
      <c r="BF85" s="201">
        <v>622410</v>
      </c>
      <c r="BG85" s="201">
        <v>622410</v>
      </c>
      <c r="BH85" s="201"/>
      <c r="BI85" s="201"/>
      <c r="BJ85" s="201">
        <v>229403</v>
      </c>
      <c r="BK85" s="201"/>
      <c r="BL85" s="201">
        <v>229403</v>
      </c>
      <c r="BM85" s="299">
        <v>3.26</v>
      </c>
      <c r="BN85" s="83">
        <v>10</v>
      </c>
      <c r="BO85" s="201"/>
      <c r="BP85" s="201"/>
      <c r="BQ85" s="201"/>
      <c r="BR85" s="201"/>
      <c r="BS85" s="201"/>
      <c r="BT85" s="201"/>
      <c r="BU85" s="201"/>
    </row>
    <row r="86" ht="108" spans="1:73">
      <c r="A86" s="83">
        <v>1</v>
      </c>
      <c r="B86" s="100" t="s">
        <v>807</v>
      </c>
      <c r="C86" s="99" t="s">
        <v>816</v>
      </c>
      <c r="D86" s="99">
        <v>652300</v>
      </c>
      <c r="E86" s="99" t="s">
        <v>825</v>
      </c>
      <c r="F86" s="81" t="s">
        <v>826</v>
      </c>
      <c r="G86" s="99" t="s">
        <v>819</v>
      </c>
      <c r="H86" s="89" t="s">
        <v>49</v>
      </c>
      <c r="I86" s="98" t="s">
        <v>241</v>
      </c>
      <c r="J86" s="81" t="s">
        <v>274</v>
      </c>
      <c r="K86" s="81">
        <v>1</v>
      </c>
      <c r="L86" s="110">
        <v>44317</v>
      </c>
      <c r="M86" s="110">
        <v>44470</v>
      </c>
      <c r="N86" s="99" t="s">
        <v>827</v>
      </c>
      <c r="O86" s="99" t="s">
        <v>828</v>
      </c>
      <c r="P86" s="99" t="s">
        <v>829</v>
      </c>
      <c r="Q86" s="99" t="s">
        <v>830</v>
      </c>
      <c r="R86" s="201">
        <v>5000</v>
      </c>
      <c r="S86" s="81" t="s">
        <v>213</v>
      </c>
      <c r="T86" s="81" t="s">
        <v>214</v>
      </c>
      <c r="U86" s="81" t="s">
        <v>214</v>
      </c>
      <c r="V86" s="81" t="s">
        <v>214</v>
      </c>
      <c r="W86" s="81" t="s">
        <v>213</v>
      </c>
      <c r="X86" s="81" t="s">
        <v>213</v>
      </c>
      <c r="Y86" s="81" t="s">
        <v>213</v>
      </c>
      <c r="Z86" s="81" t="s">
        <v>213</v>
      </c>
      <c r="AA86" s="81" t="s">
        <v>213</v>
      </c>
      <c r="AB86" s="100"/>
      <c r="AC86" s="100"/>
      <c r="AD86" s="82" t="s">
        <v>213</v>
      </c>
      <c r="AE86" s="81" t="s">
        <v>213</v>
      </c>
      <c r="AF86" s="81" t="s">
        <v>831</v>
      </c>
      <c r="AG86" s="81" t="s">
        <v>423</v>
      </c>
      <c r="AH86" s="81" t="s">
        <v>214</v>
      </c>
      <c r="AI86" s="81" t="s">
        <v>214</v>
      </c>
      <c r="AJ86" s="81" t="s">
        <v>260</v>
      </c>
      <c r="AK86" s="201">
        <v>5000</v>
      </c>
      <c r="AL86" s="201">
        <v>3000</v>
      </c>
      <c r="AM86" s="201">
        <v>2000</v>
      </c>
      <c r="AN86" s="201"/>
      <c r="AO86" s="201"/>
      <c r="AP86" s="201"/>
      <c r="AQ86" s="201"/>
      <c r="AR86" s="201"/>
      <c r="AS86" s="201"/>
      <c r="AT86" s="201"/>
      <c r="AU86" s="201"/>
      <c r="AV86" s="201"/>
      <c r="AW86" s="201">
        <v>3000</v>
      </c>
      <c r="AX86" s="201">
        <v>2000</v>
      </c>
      <c r="AY86" s="201"/>
      <c r="AZ86" s="201"/>
      <c r="BA86" s="201"/>
      <c r="BB86" s="201"/>
      <c r="BC86" s="201">
        <v>2000</v>
      </c>
      <c r="BD86" s="201"/>
      <c r="BE86" s="201" t="s">
        <v>10</v>
      </c>
      <c r="BF86" s="201">
        <v>54138.5</v>
      </c>
      <c r="BG86" s="201">
        <v>54138.5</v>
      </c>
      <c r="BH86" s="201"/>
      <c r="BI86" s="201"/>
      <c r="BJ86" s="201">
        <v>49887.5</v>
      </c>
      <c r="BK86" s="201"/>
      <c r="BL86" s="201">
        <v>49887.5</v>
      </c>
      <c r="BM86" s="299">
        <v>1.31</v>
      </c>
      <c r="BN86" s="83">
        <v>10</v>
      </c>
      <c r="BO86" s="201"/>
      <c r="BP86" s="201"/>
      <c r="BQ86" s="201"/>
      <c r="BR86" s="201"/>
      <c r="BS86" s="201"/>
      <c r="BT86" s="201"/>
      <c r="BU86" s="201"/>
    </row>
    <row r="87" ht="86.4" spans="1:73">
      <c r="A87" s="83">
        <v>1</v>
      </c>
      <c r="B87" s="100" t="s">
        <v>807</v>
      </c>
      <c r="C87" s="99" t="s">
        <v>832</v>
      </c>
      <c r="D87" s="99">
        <v>652324</v>
      </c>
      <c r="E87" s="99" t="s">
        <v>833</v>
      </c>
      <c r="F87" s="81" t="s">
        <v>2165</v>
      </c>
      <c r="G87" s="99" t="s">
        <v>835</v>
      </c>
      <c r="H87" s="89" t="s">
        <v>31</v>
      </c>
      <c r="I87" s="98" t="s">
        <v>209</v>
      </c>
      <c r="J87" s="81">
        <v>2020</v>
      </c>
      <c r="K87" s="81">
        <v>2</v>
      </c>
      <c r="L87" s="110">
        <v>44086.09</v>
      </c>
      <c r="M87" s="110">
        <v>44787</v>
      </c>
      <c r="N87" s="99" t="s">
        <v>835</v>
      </c>
      <c r="O87" s="99" t="s">
        <v>812</v>
      </c>
      <c r="P87" s="99" t="s">
        <v>836</v>
      </c>
      <c r="Q87" s="99" t="s">
        <v>837</v>
      </c>
      <c r="R87" s="201">
        <v>7000</v>
      </c>
      <c r="S87" s="81" t="s">
        <v>213</v>
      </c>
      <c r="T87" s="81" t="s">
        <v>214</v>
      </c>
      <c r="U87" s="81" t="s">
        <v>214</v>
      </c>
      <c r="V87" s="81" t="s">
        <v>213</v>
      </c>
      <c r="W87" s="81" t="s">
        <v>213</v>
      </c>
      <c r="X87" s="81" t="s">
        <v>214</v>
      </c>
      <c r="Y87" s="81" t="s">
        <v>214</v>
      </c>
      <c r="Z87" s="81" t="s">
        <v>214</v>
      </c>
      <c r="AA87" s="81" t="s">
        <v>214</v>
      </c>
      <c r="AB87" s="100"/>
      <c r="AC87" s="100"/>
      <c r="AD87" s="82" t="s">
        <v>213</v>
      </c>
      <c r="AE87" s="81" t="s">
        <v>213</v>
      </c>
      <c r="AF87" s="81" t="s">
        <v>838</v>
      </c>
      <c r="AG87" s="81" t="s">
        <v>423</v>
      </c>
      <c r="AH87" s="81" t="s">
        <v>214</v>
      </c>
      <c r="AI87" s="81" t="s">
        <v>214</v>
      </c>
      <c r="AJ87" s="81" t="s">
        <v>260</v>
      </c>
      <c r="AK87" s="201">
        <v>7000</v>
      </c>
      <c r="AL87" s="201">
        <v>3000</v>
      </c>
      <c r="AM87" s="201">
        <v>4000</v>
      </c>
      <c r="AN87" s="201"/>
      <c r="AO87" s="201"/>
      <c r="AP87" s="201"/>
      <c r="AQ87" s="201">
        <v>3000</v>
      </c>
      <c r="AR87" s="201"/>
      <c r="AS87" s="201">
        <v>3000</v>
      </c>
      <c r="AT87" s="201"/>
      <c r="AU87" s="201"/>
      <c r="AV87" s="201"/>
      <c r="AW87" s="201">
        <v>1000</v>
      </c>
      <c r="AX87" s="201">
        <v>1000</v>
      </c>
      <c r="AY87" s="201"/>
      <c r="AZ87" s="201"/>
      <c r="BA87" s="201"/>
      <c r="BB87" s="201"/>
      <c r="BC87" s="201">
        <v>1000</v>
      </c>
      <c r="BD87" s="201"/>
      <c r="BE87" s="201" t="s">
        <v>10</v>
      </c>
      <c r="BF87" s="201">
        <v>72170</v>
      </c>
      <c r="BG87" s="201">
        <v>72170</v>
      </c>
      <c r="BH87" s="201"/>
      <c r="BI87" s="201"/>
      <c r="BJ87" s="201">
        <v>61210.82</v>
      </c>
      <c r="BK87" s="201"/>
      <c r="BL87" s="201">
        <v>61210.82</v>
      </c>
      <c r="BM87" s="299">
        <v>1.62</v>
      </c>
      <c r="BN87" s="83">
        <v>10</v>
      </c>
      <c r="BO87" s="201"/>
      <c r="BP87" s="201"/>
      <c r="BQ87" s="201"/>
      <c r="BR87" s="201"/>
      <c r="BS87" s="201"/>
      <c r="BT87" s="201"/>
      <c r="BU87" s="201"/>
    </row>
    <row r="88" ht="43.2" spans="1:73">
      <c r="A88" s="83">
        <v>1</v>
      </c>
      <c r="B88" s="100" t="s">
        <v>807</v>
      </c>
      <c r="C88" s="99" t="s">
        <v>832</v>
      </c>
      <c r="D88" s="99">
        <v>652324</v>
      </c>
      <c r="E88" s="99" t="s">
        <v>839</v>
      </c>
      <c r="F88" s="81" t="s">
        <v>2166</v>
      </c>
      <c r="G88" s="99" t="s">
        <v>841</v>
      </c>
      <c r="H88" s="89" t="s">
        <v>55</v>
      </c>
      <c r="I88" s="98" t="s">
        <v>209</v>
      </c>
      <c r="J88" s="81">
        <v>2019</v>
      </c>
      <c r="K88" s="81">
        <v>1</v>
      </c>
      <c r="L88" s="110">
        <v>43922</v>
      </c>
      <c r="M88" s="110">
        <v>43952</v>
      </c>
      <c r="N88" s="99" t="s">
        <v>841</v>
      </c>
      <c r="O88" s="99" t="s">
        <v>842</v>
      </c>
      <c r="P88" s="99" t="s">
        <v>843</v>
      </c>
      <c r="Q88" s="99" t="s">
        <v>844</v>
      </c>
      <c r="R88" s="201">
        <v>49300</v>
      </c>
      <c r="S88" s="81" t="s">
        <v>213</v>
      </c>
      <c r="T88" s="81" t="s">
        <v>214</v>
      </c>
      <c r="U88" s="81" t="s">
        <v>214</v>
      </c>
      <c r="V88" s="81" t="s">
        <v>214</v>
      </c>
      <c r="W88" s="81" t="s">
        <v>213</v>
      </c>
      <c r="X88" s="81" t="s">
        <v>214</v>
      </c>
      <c r="Y88" s="81" t="s">
        <v>214</v>
      </c>
      <c r="Z88" s="81" t="s">
        <v>214</v>
      </c>
      <c r="AA88" s="81" t="s">
        <v>214</v>
      </c>
      <c r="AB88" s="100"/>
      <c r="AC88" s="100"/>
      <c r="AD88" s="82" t="s">
        <v>213</v>
      </c>
      <c r="AE88" s="81" t="s">
        <v>213</v>
      </c>
      <c r="AF88" s="81" t="s">
        <v>845</v>
      </c>
      <c r="AG88" s="81" t="s">
        <v>423</v>
      </c>
      <c r="AH88" s="81" t="s">
        <v>214</v>
      </c>
      <c r="AI88" s="81" t="s">
        <v>214</v>
      </c>
      <c r="AJ88" s="81" t="s">
        <v>260</v>
      </c>
      <c r="AK88" s="201">
        <v>49300</v>
      </c>
      <c r="AL88" s="201">
        <v>24300</v>
      </c>
      <c r="AM88" s="201">
        <v>25000</v>
      </c>
      <c r="AN88" s="201"/>
      <c r="AO88" s="201"/>
      <c r="AP88" s="201"/>
      <c r="AQ88" s="201">
        <v>6000</v>
      </c>
      <c r="AR88" s="201"/>
      <c r="AS88" s="201">
        <v>6000</v>
      </c>
      <c r="AT88" s="201"/>
      <c r="AU88" s="201"/>
      <c r="AV88" s="201"/>
      <c r="AW88" s="201">
        <v>19000</v>
      </c>
      <c r="AX88" s="201">
        <v>19000</v>
      </c>
      <c r="AY88" s="201"/>
      <c r="AZ88" s="201"/>
      <c r="BA88" s="201"/>
      <c r="BB88" s="201"/>
      <c r="BC88" s="201">
        <v>7000</v>
      </c>
      <c r="BD88" s="201"/>
      <c r="BE88" s="201" t="s">
        <v>13</v>
      </c>
      <c r="BF88" s="201">
        <v>216943.6</v>
      </c>
      <c r="BG88" s="201">
        <v>216943.6</v>
      </c>
      <c r="BH88" s="201"/>
      <c r="BI88" s="201"/>
      <c r="BJ88" s="201">
        <v>153639.6</v>
      </c>
      <c r="BK88" s="201"/>
      <c r="BL88" s="201">
        <v>153639.6</v>
      </c>
      <c r="BM88" s="299">
        <v>1.49</v>
      </c>
      <c r="BN88" s="83">
        <v>15</v>
      </c>
      <c r="BO88" s="201"/>
      <c r="BP88" s="201"/>
      <c r="BQ88" s="201"/>
      <c r="BR88" s="201"/>
      <c r="BS88" s="201"/>
      <c r="BT88" s="201"/>
      <c r="BU88" s="201"/>
    </row>
    <row r="89" ht="64.8" spans="1:73">
      <c r="A89" s="83">
        <v>1</v>
      </c>
      <c r="B89" s="100" t="s">
        <v>807</v>
      </c>
      <c r="C89" s="99" t="s">
        <v>846</v>
      </c>
      <c r="D89" s="99">
        <v>652301</v>
      </c>
      <c r="E89" s="99" t="s">
        <v>885</v>
      </c>
      <c r="F89" s="81" t="s">
        <v>886</v>
      </c>
      <c r="G89" s="99" t="s">
        <v>887</v>
      </c>
      <c r="H89" s="89" t="s">
        <v>43</v>
      </c>
      <c r="I89" s="98" t="s">
        <v>209</v>
      </c>
      <c r="J89" s="81">
        <v>2019</v>
      </c>
      <c r="K89" s="81">
        <v>3</v>
      </c>
      <c r="L89" s="110">
        <v>43556</v>
      </c>
      <c r="M89" s="110">
        <v>44531</v>
      </c>
      <c r="N89" s="99" t="s">
        <v>887</v>
      </c>
      <c r="O89" s="99" t="s">
        <v>869</v>
      </c>
      <c r="P89" s="99" t="s">
        <v>888</v>
      </c>
      <c r="Q89" s="99" t="s">
        <v>889</v>
      </c>
      <c r="R89" s="201">
        <v>22000</v>
      </c>
      <c r="S89" s="81" t="s">
        <v>213</v>
      </c>
      <c r="T89" s="81" t="s">
        <v>213</v>
      </c>
      <c r="U89" s="81" t="s">
        <v>213</v>
      </c>
      <c r="V89" s="81" t="s">
        <v>213</v>
      </c>
      <c r="W89" s="81" t="s">
        <v>213</v>
      </c>
      <c r="X89" s="81" t="s">
        <v>213</v>
      </c>
      <c r="Y89" s="81" t="s">
        <v>213</v>
      </c>
      <c r="Z89" s="81" t="s">
        <v>213</v>
      </c>
      <c r="AA89" s="81" t="s">
        <v>213</v>
      </c>
      <c r="AB89" s="100"/>
      <c r="AC89" s="100"/>
      <c r="AD89" s="82" t="s">
        <v>213</v>
      </c>
      <c r="AE89" s="81" t="s">
        <v>213</v>
      </c>
      <c r="AF89" s="81" t="s">
        <v>890</v>
      </c>
      <c r="AG89" s="81" t="s">
        <v>423</v>
      </c>
      <c r="AH89" s="81" t="s">
        <v>214</v>
      </c>
      <c r="AI89" s="81" t="s">
        <v>214</v>
      </c>
      <c r="AJ89" s="81" t="s">
        <v>260</v>
      </c>
      <c r="AK89" s="201">
        <v>22000</v>
      </c>
      <c r="AL89" s="201">
        <v>2000</v>
      </c>
      <c r="AM89" s="201">
        <v>20000</v>
      </c>
      <c r="AN89" s="201"/>
      <c r="AO89" s="201"/>
      <c r="AP89" s="201"/>
      <c r="AQ89" s="201">
        <v>17000</v>
      </c>
      <c r="AR89" s="201"/>
      <c r="AS89" s="201">
        <v>17000</v>
      </c>
      <c r="AT89" s="201"/>
      <c r="AU89" s="201"/>
      <c r="AV89" s="201"/>
      <c r="AW89" s="201">
        <v>3000</v>
      </c>
      <c r="AX89" s="201">
        <v>3000</v>
      </c>
      <c r="AY89" s="201"/>
      <c r="AZ89" s="201"/>
      <c r="BA89" s="201"/>
      <c r="BB89" s="201"/>
      <c r="BC89" s="201">
        <v>2000</v>
      </c>
      <c r="BD89" s="201"/>
      <c r="BE89" s="201" t="s">
        <v>16</v>
      </c>
      <c r="BF89" s="201">
        <v>54609.97</v>
      </c>
      <c r="BG89" s="201">
        <v>54609.97</v>
      </c>
      <c r="BH89" s="201"/>
      <c r="BI89" s="201"/>
      <c r="BJ89" s="201">
        <v>36122.33</v>
      </c>
      <c r="BK89" s="201"/>
      <c r="BL89" s="201">
        <v>36122.33</v>
      </c>
      <c r="BM89" s="299">
        <v>1.51</v>
      </c>
      <c r="BN89" s="83">
        <v>20</v>
      </c>
      <c r="BO89" s="201"/>
      <c r="BP89" s="201"/>
      <c r="BQ89" s="201"/>
      <c r="BR89" s="201"/>
      <c r="BS89" s="201"/>
      <c r="BT89" s="201"/>
      <c r="BU89" s="201"/>
    </row>
    <row r="90" ht="108" spans="1:73">
      <c r="A90" s="83">
        <v>1</v>
      </c>
      <c r="B90" s="100" t="s">
        <v>807</v>
      </c>
      <c r="C90" s="99" t="s">
        <v>846</v>
      </c>
      <c r="D90" s="99">
        <v>652301</v>
      </c>
      <c r="E90" s="99" t="s">
        <v>891</v>
      </c>
      <c r="F90" s="81" t="s">
        <v>892</v>
      </c>
      <c r="G90" s="99" t="s">
        <v>887</v>
      </c>
      <c r="H90" s="89" t="s">
        <v>39</v>
      </c>
      <c r="I90" s="98" t="s">
        <v>241</v>
      </c>
      <c r="J90" s="81">
        <v>2020</v>
      </c>
      <c r="K90" s="81">
        <v>1</v>
      </c>
      <c r="L90" s="110">
        <v>43922</v>
      </c>
      <c r="M90" s="110">
        <v>44531</v>
      </c>
      <c r="N90" s="99" t="s">
        <v>887</v>
      </c>
      <c r="O90" s="99" t="s">
        <v>893</v>
      </c>
      <c r="P90" s="99" t="s">
        <v>894</v>
      </c>
      <c r="Q90" s="99" t="s">
        <v>895</v>
      </c>
      <c r="R90" s="201">
        <v>10000</v>
      </c>
      <c r="S90" s="81" t="s">
        <v>213</v>
      </c>
      <c r="T90" s="81" t="s">
        <v>213</v>
      </c>
      <c r="U90" s="81" t="s">
        <v>213</v>
      </c>
      <c r="V90" s="81" t="s">
        <v>213</v>
      </c>
      <c r="W90" s="81" t="s">
        <v>213</v>
      </c>
      <c r="X90" s="81" t="s">
        <v>213</v>
      </c>
      <c r="Y90" s="81" t="s">
        <v>213</v>
      </c>
      <c r="Z90" s="81" t="s">
        <v>213</v>
      </c>
      <c r="AA90" s="81" t="s">
        <v>213</v>
      </c>
      <c r="AB90" s="100"/>
      <c r="AC90" s="100"/>
      <c r="AD90" s="82" t="s">
        <v>213</v>
      </c>
      <c r="AE90" s="81" t="s">
        <v>213</v>
      </c>
      <c r="AF90" s="81" t="s">
        <v>896</v>
      </c>
      <c r="AG90" s="81" t="s">
        <v>423</v>
      </c>
      <c r="AH90" s="81" t="s">
        <v>214</v>
      </c>
      <c r="AI90" s="81" t="s">
        <v>214</v>
      </c>
      <c r="AJ90" s="81" t="s">
        <v>260</v>
      </c>
      <c r="AK90" s="201">
        <v>10000</v>
      </c>
      <c r="AL90" s="201">
        <v>2000</v>
      </c>
      <c r="AM90" s="201">
        <v>8000</v>
      </c>
      <c r="AN90" s="201"/>
      <c r="AO90" s="201"/>
      <c r="AP90" s="201"/>
      <c r="AQ90" s="201">
        <v>0</v>
      </c>
      <c r="AR90" s="201"/>
      <c r="AS90" s="201"/>
      <c r="AT90" s="201"/>
      <c r="AU90" s="201"/>
      <c r="AV90" s="201"/>
      <c r="AW90" s="201">
        <v>8000</v>
      </c>
      <c r="AX90" s="201">
        <v>8000</v>
      </c>
      <c r="AY90" s="201"/>
      <c r="AZ90" s="201"/>
      <c r="BA90" s="201"/>
      <c r="BB90" s="201"/>
      <c r="BC90" s="201">
        <v>6000</v>
      </c>
      <c r="BD90" s="201"/>
      <c r="BE90" s="201" t="s">
        <v>16</v>
      </c>
      <c r="BF90" s="201">
        <v>20210</v>
      </c>
      <c r="BG90" s="201">
        <v>20210</v>
      </c>
      <c r="BH90" s="201"/>
      <c r="BI90" s="201"/>
      <c r="BJ90" s="201">
        <v>8000</v>
      </c>
      <c r="BK90" s="201"/>
      <c r="BL90" s="201">
        <v>8000</v>
      </c>
      <c r="BM90" s="299">
        <v>2.53</v>
      </c>
      <c r="BN90" s="83">
        <v>20</v>
      </c>
      <c r="BO90" s="201"/>
      <c r="BP90" s="201"/>
      <c r="BQ90" s="201"/>
      <c r="BR90" s="201"/>
      <c r="BS90" s="201"/>
      <c r="BT90" s="201"/>
      <c r="BU90" s="201"/>
    </row>
    <row r="91" ht="64.8" spans="1:73">
      <c r="A91" s="83">
        <v>1</v>
      </c>
      <c r="B91" s="100" t="s">
        <v>807</v>
      </c>
      <c r="C91" s="99" t="s">
        <v>846</v>
      </c>
      <c r="D91" s="99">
        <v>652301</v>
      </c>
      <c r="E91" s="99" t="s">
        <v>909</v>
      </c>
      <c r="F91" s="81" t="s">
        <v>910</v>
      </c>
      <c r="G91" s="99" t="s">
        <v>881</v>
      </c>
      <c r="H91" s="89" t="s">
        <v>55</v>
      </c>
      <c r="I91" s="98" t="s">
        <v>241</v>
      </c>
      <c r="J91" s="81">
        <v>2020</v>
      </c>
      <c r="K91" s="81">
        <v>3</v>
      </c>
      <c r="L91" s="110">
        <v>44287</v>
      </c>
      <c r="M91" s="110">
        <v>45261</v>
      </c>
      <c r="N91" s="99" t="s">
        <v>881</v>
      </c>
      <c r="O91" s="99" t="s">
        <v>869</v>
      </c>
      <c r="P91" s="99" t="s">
        <v>911</v>
      </c>
      <c r="Q91" s="99" t="s">
        <v>912</v>
      </c>
      <c r="R91" s="201">
        <v>50000</v>
      </c>
      <c r="S91" s="81" t="s">
        <v>213</v>
      </c>
      <c r="T91" s="81" t="s">
        <v>213</v>
      </c>
      <c r="U91" s="81" t="s">
        <v>213</v>
      </c>
      <c r="V91" s="81" t="s">
        <v>213</v>
      </c>
      <c r="W91" s="81" t="s">
        <v>213</v>
      </c>
      <c r="X91" s="81" t="s">
        <v>213</v>
      </c>
      <c r="Y91" s="81" t="s">
        <v>213</v>
      </c>
      <c r="Z91" s="81" t="s">
        <v>213</v>
      </c>
      <c r="AA91" s="81" t="s">
        <v>213</v>
      </c>
      <c r="AB91" s="100"/>
      <c r="AC91" s="100"/>
      <c r="AD91" s="82" t="s">
        <v>213</v>
      </c>
      <c r="AE91" s="81" t="s">
        <v>213</v>
      </c>
      <c r="AF91" s="81" t="s">
        <v>913</v>
      </c>
      <c r="AG91" s="81" t="s">
        <v>423</v>
      </c>
      <c r="AH91" s="81" t="s">
        <v>214</v>
      </c>
      <c r="AI91" s="81" t="s">
        <v>214</v>
      </c>
      <c r="AJ91" s="81" t="s">
        <v>260</v>
      </c>
      <c r="AK91" s="201">
        <v>50000</v>
      </c>
      <c r="AL91" s="201">
        <v>10000</v>
      </c>
      <c r="AM91" s="201">
        <v>40000</v>
      </c>
      <c r="AN91" s="201"/>
      <c r="AO91" s="201"/>
      <c r="AP91" s="201"/>
      <c r="AQ91" s="201">
        <v>0</v>
      </c>
      <c r="AR91" s="201"/>
      <c r="AS91" s="201"/>
      <c r="AT91" s="201"/>
      <c r="AU91" s="201"/>
      <c r="AV91" s="201"/>
      <c r="AW91" s="201">
        <v>40000</v>
      </c>
      <c r="AX91" s="201">
        <v>40000</v>
      </c>
      <c r="AY91" s="201"/>
      <c r="AZ91" s="201"/>
      <c r="BA91" s="201"/>
      <c r="BB91" s="201"/>
      <c r="BC91" s="201">
        <v>2000</v>
      </c>
      <c r="BD91" s="201"/>
      <c r="BE91" s="201" t="s">
        <v>13</v>
      </c>
      <c r="BF91" s="201">
        <v>112709.02</v>
      </c>
      <c r="BG91" s="201">
        <v>112709.02</v>
      </c>
      <c r="BH91" s="201"/>
      <c r="BI91" s="201"/>
      <c r="BJ91" s="201">
        <v>67046.55</v>
      </c>
      <c r="BK91" s="201"/>
      <c r="BL91" s="201">
        <v>67046.55</v>
      </c>
      <c r="BM91" s="299">
        <v>1.68</v>
      </c>
      <c r="BN91" s="83">
        <v>15</v>
      </c>
      <c r="BO91" s="201"/>
      <c r="BP91" s="201"/>
      <c r="BQ91" s="201"/>
      <c r="BR91" s="201"/>
      <c r="BS91" s="201"/>
      <c r="BT91" s="201"/>
      <c r="BU91" s="201"/>
    </row>
    <row r="92" ht="64.8" spans="1:73">
      <c r="A92" s="83">
        <v>1</v>
      </c>
      <c r="B92" s="100" t="s">
        <v>807</v>
      </c>
      <c r="C92" s="99" t="s">
        <v>846</v>
      </c>
      <c r="D92" s="99">
        <v>652301</v>
      </c>
      <c r="E92" s="99" t="s">
        <v>919</v>
      </c>
      <c r="F92" s="81" t="s">
        <v>920</v>
      </c>
      <c r="G92" s="99" t="s">
        <v>881</v>
      </c>
      <c r="H92" s="89" t="s">
        <v>29</v>
      </c>
      <c r="I92" s="98" t="s">
        <v>209</v>
      </c>
      <c r="J92" s="81">
        <v>2019</v>
      </c>
      <c r="K92" s="81">
        <v>3</v>
      </c>
      <c r="L92" s="110">
        <v>43556</v>
      </c>
      <c r="M92" s="110">
        <v>44896</v>
      </c>
      <c r="N92" s="99" t="s">
        <v>881</v>
      </c>
      <c r="O92" s="99" t="s">
        <v>869</v>
      </c>
      <c r="P92" s="99" t="s">
        <v>921</v>
      </c>
      <c r="Q92" s="99" t="s">
        <v>922</v>
      </c>
      <c r="R92" s="201">
        <v>32550.94</v>
      </c>
      <c r="S92" s="81" t="s">
        <v>213</v>
      </c>
      <c r="T92" s="81" t="s">
        <v>213</v>
      </c>
      <c r="U92" s="81" t="s">
        <v>213</v>
      </c>
      <c r="V92" s="81" t="s">
        <v>213</v>
      </c>
      <c r="W92" s="81" t="s">
        <v>213</v>
      </c>
      <c r="X92" s="81" t="s">
        <v>213</v>
      </c>
      <c r="Y92" s="81" t="s">
        <v>213</v>
      </c>
      <c r="Z92" s="81" t="s">
        <v>213</v>
      </c>
      <c r="AA92" s="81" t="s">
        <v>213</v>
      </c>
      <c r="AB92" s="100"/>
      <c r="AC92" s="100"/>
      <c r="AD92" s="82" t="s">
        <v>213</v>
      </c>
      <c r="AE92" s="81" t="s">
        <v>213</v>
      </c>
      <c r="AF92" s="81" t="s">
        <v>923</v>
      </c>
      <c r="AG92" s="81" t="s">
        <v>423</v>
      </c>
      <c r="AH92" s="81" t="s">
        <v>214</v>
      </c>
      <c r="AI92" s="81" t="s">
        <v>214</v>
      </c>
      <c r="AJ92" s="81" t="s">
        <v>260</v>
      </c>
      <c r="AK92" s="201">
        <v>32550.94</v>
      </c>
      <c r="AL92" s="201">
        <v>6550.94</v>
      </c>
      <c r="AM92" s="201">
        <v>26000</v>
      </c>
      <c r="AN92" s="201"/>
      <c r="AO92" s="201"/>
      <c r="AP92" s="201"/>
      <c r="AQ92" s="201">
        <v>21000</v>
      </c>
      <c r="AR92" s="201"/>
      <c r="AS92" s="201">
        <v>21000</v>
      </c>
      <c r="AT92" s="201"/>
      <c r="AU92" s="201"/>
      <c r="AV92" s="201"/>
      <c r="AW92" s="201">
        <v>3000</v>
      </c>
      <c r="AX92" s="201">
        <v>3000</v>
      </c>
      <c r="AY92" s="201"/>
      <c r="AZ92" s="201"/>
      <c r="BA92" s="201"/>
      <c r="BB92" s="201"/>
      <c r="BC92" s="201">
        <v>1000</v>
      </c>
      <c r="BD92" s="201"/>
      <c r="BE92" s="201" t="s">
        <v>16</v>
      </c>
      <c r="BF92" s="201">
        <v>66895.78</v>
      </c>
      <c r="BG92" s="201">
        <v>66895.78</v>
      </c>
      <c r="BH92" s="201"/>
      <c r="BI92" s="201"/>
      <c r="BJ92" s="201">
        <v>39900</v>
      </c>
      <c r="BK92" s="201"/>
      <c r="BL92" s="201">
        <v>39900</v>
      </c>
      <c r="BM92" s="299">
        <v>1.68</v>
      </c>
      <c r="BN92" s="83">
        <v>20</v>
      </c>
      <c r="BO92" s="201"/>
      <c r="BP92" s="201"/>
      <c r="BQ92" s="201"/>
      <c r="BR92" s="201"/>
      <c r="BS92" s="201"/>
      <c r="BT92" s="201"/>
      <c r="BU92" s="201"/>
    </row>
    <row r="93" ht="64.8" spans="1:73">
      <c r="A93" s="83">
        <v>1</v>
      </c>
      <c r="B93" s="100" t="s">
        <v>807</v>
      </c>
      <c r="C93" s="99" t="s">
        <v>846</v>
      </c>
      <c r="D93" s="99">
        <v>652301</v>
      </c>
      <c r="E93" s="99" t="s">
        <v>924</v>
      </c>
      <c r="F93" s="81" t="s">
        <v>925</v>
      </c>
      <c r="G93" s="99" t="s">
        <v>867</v>
      </c>
      <c r="H93" s="89" t="s">
        <v>25</v>
      </c>
      <c r="I93" s="98" t="s">
        <v>241</v>
      </c>
      <c r="J93" s="81">
        <v>2020</v>
      </c>
      <c r="K93" s="81">
        <v>1</v>
      </c>
      <c r="L93" s="110">
        <v>43922</v>
      </c>
      <c r="M93" s="110">
        <v>44531</v>
      </c>
      <c r="N93" s="99" t="s">
        <v>868</v>
      </c>
      <c r="O93" s="99" t="s">
        <v>869</v>
      </c>
      <c r="P93" s="99" t="s">
        <v>926</v>
      </c>
      <c r="Q93" s="99" t="s">
        <v>927</v>
      </c>
      <c r="R93" s="201">
        <v>26017</v>
      </c>
      <c r="S93" s="81" t="s">
        <v>213</v>
      </c>
      <c r="T93" s="81" t="s">
        <v>213</v>
      </c>
      <c r="U93" s="81" t="s">
        <v>213</v>
      </c>
      <c r="V93" s="81" t="s">
        <v>213</v>
      </c>
      <c r="W93" s="81" t="s">
        <v>213</v>
      </c>
      <c r="X93" s="81" t="s">
        <v>213</v>
      </c>
      <c r="Y93" s="81" t="s">
        <v>213</v>
      </c>
      <c r="Z93" s="81" t="s">
        <v>213</v>
      </c>
      <c r="AA93" s="81" t="s">
        <v>213</v>
      </c>
      <c r="AB93" s="100"/>
      <c r="AC93" s="100"/>
      <c r="AD93" s="82" t="s">
        <v>213</v>
      </c>
      <c r="AE93" s="81" t="s">
        <v>213</v>
      </c>
      <c r="AF93" s="81" t="s">
        <v>928</v>
      </c>
      <c r="AG93" s="81" t="s">
        <v>423</v>
      </c>
      <c r="AH93" s="81" t="s">
        <v>214</v>
      </c>
      <c r="AI93" s="81" t="s">
        <v>214</v>
      </c>
      <c r="AJ93" s="81" t="s">
        <v>260</v>
      </c>
      <c r="AK93" s="201">
        <v>26017</v>
      </c>
      <c r="AL93" s="201">
        <v>5017</v>
      </c>
      <c r="AM93" s="201">
        <v>21000</v>
      </c>
      <c r="AN93" s="201"/>
      <c r="AO93" s="201"/>
      <c r="AP93" s="201"/>
      <c r="AQ93" s="201">
        <v>0</v>
      </c>
      <c r="AR93" s="201"/>
      <c r="AS93" s="201"/>
      <c r="AT93" s="201"/>
      <c r="AU93" s="201"/>
      <c r="AV93" s="201"/>
      <c r="AW93" s="201">
        <v>21000</v>
      </c>
      <c r="AX93" s="201">
        <v>21000</v>
      </c>
      <c r="AY93" s="201"/>
      <c r="AZ93" s="201"/>
      <c r="BA93" s="201"/>
      <c r="BB93" s="201"/>
      <c r="BC93" s="201">
        <v>1000</v>
      </c>
      <c r="BD93" s="201"/>
      <c r="BE93" s="201" t="s">
        <v>16</v>
      </c>
      <c r="BF93" s="201">
        <v>66517.02</v>
      </c>
      <c r="BG93" s="201">
        <v>66517.02</v>
      </c>
      <c r="BH93" s="201"/>
      <c r="BI93" s="201"/>
      <c r="BJ93" s="201">
        <v>38518.52</v>
      </c>
      <c r="BK93" s="201"/>
      <c r="BL93" s="201">
        <v>38518.52</v>
      </c>
      <c r="BM93" s="299">
        <v>1.73</v>
      </c>
      <c r="BN93" s="83">
        <v>20</v>
      </c>
      <c r="BO93" s="201"/>
      <c r="BP93" s="201"/>
      <c r="BQ93" s="201"/>
      <c r="BR93" s="201"/>
      <c r="BS93" s="201"/>
      <c r="BT93" s="201"/>
      <c r="BU93" s="201"/>
    </row>
    <row r="94" ht="64.8" spans="1:73">
      <c r="A94" s="83">
        <v>1</v>
      </c>
      <c r="B94" s="100" t="s">
        <v>807</v>
      </c>
      <c r="C94" s="99" t="s">
        <v>846</v>
      </c>
      <c r="D94" s="99">
        <v>652301</v>
      </c>
      <c r="E94" s="99" t="s">
        <v>929</v>
      </c>
      <c r="F94" s="81" t="s">
        <v>930</v>
      </c>
      <c r="G94" s="99" t="s">
        <v>881</v>
      </c>
      <c r="H94" s="89" t="s">
        <v>29</v>
      </c>
      <c r="I94" s="98" t="s">
        <v>209</v>
      </c>
      <c r="J94" s="81">
        <v>2019</v>
      </c>
      <c r="K94" s="81">
        <v>3</v>
      </c>
      <c r="L94" s="110">
        <v>43556</v>
      </c>
      <c r="M94" s="110">
        <v>44896</v>
      </c>
      <c r="N94" s="99" t="s">
        <v>881</v>
      </c>
      <c r="O94" s="99" t="s">
        <v>869</v>
      </c>
      <c r="P94" s="99" t="s">
        <v>2167</v>
      </c>
      <c r="Q94" s="99" t="s">
        <v>932</v>
      </c>
      <c r="R94" s="201">
        <v>27126.6</v>
      </c>
      <c r="S94" s="81" t="s">
        <v>213</v>
      </c>
      <c r="T94" s="81" t="s">
        <v>213</v>
      </c>
      <c r="U94" s="81" t="s">
        <v>213</v>
      </c>
      <c r="V94" s="81" t="s">
        <v>213</v>
      </c>
      <c r="W94" s="81" t="s">
        <v>213</v>
      </c>
      <c r="X94" s="81" t="s">
        <v>213</v>
      </c>
      <c r="Y94" s="81" t="s">
        <v>213</v>
      </c>
      <c r="Z94" s="81" t="s">
        <v>213</v>
      </c>
      <c r="AA94" s="81" t="s">
        <v>213</v>
      </c>
      <c r="AB94" s="100"/>
      <c r="AC94" s="100"/>
      <c r="AD94" s="82" t="s">
        <v>213</v>
      </c>
      <c r="AE94" s="81" t="s">
        <v>213</v>
      </c>
      <c r="AF94" s="81" t="s">
        <v>933</v>
      </c>
      <c r="AG94" s="81" t="s">
        <v>423</v>
      </c>
      <c r="AH94" s="81" t="s">
        <v>214</v>
      </c>
      <c r="AI94" s="81" t="s">
        <v>214</v>
      </c>
      <c r="AJ94" s="81" t="s">
        <v>260</v>
      </c>
      <c r="AK94" s="201">
        <v>27126.6</v>
      </c>
      <c r="AL94" s="201">
        <v>5126.6</v>
      </c>
      <c r="AM94" s="201">
        <v>22000</v>
      </c>
      <c r="AN94" s="201"/>
      <c r="AO94" s="201"/>
      <c r="AP94" s="201"/>
      <c r="AQ94" s="201">
        <v>10400</v>
      </c>
      <c r="AR94" s="201"/>
      <c r="AS94" s="201">
        <v>10400</v>
      </c>
      <c r="AT94" s="201"/>
      <c r="AU94" s="201"/>
      <c r="AV94" s="201"/>
      <c r="AW94" s="201">
        <v>3000</v>
      </c>
      <c r="AX94" s="201">
        <v>3000</v>
      </c>
      <c r="AY94" s="201"/>
      <c r="AZ94" s="201"/>
      <c r="BA94" s="201"/>
      <c r="BB94" s="201"/>
      <c r="BC94" s="201">
        <v>2000</v>
      </c>
      <c r="BD94" s="201"/>
      <c r="BE94" s="201" t="s">
        <v>16</v>
      </c>
      <c r="BF94" s="201">
        <v>102593.59</v>
      </c>
      <c r="BG94" s="201">
        <v>102593.59</v>
      </c>
      <c r="BH94" s="201"/>
      <c r="BI94" s="201"/>
      <c r="BJ94" s="201">
        <v>52613.64</v>
      </c>
      <c r="BK94" s="201"/>
      <c r="BL94" s="201">
        <v>52613.64</v>
      </c>
      <c r="BM94" s="299">
        <v>1.94</v>
      </c>
      <c r="BN94" s="83">
        <v>20</v>
      </c>
      <c r="BO94" s="201"/>
      <c r="BP94" s="201"/>
      <c r="BQ94" s="201"/>
      <c r="BR94" s="201"/>
      <c r="BS94" s="201"/>
      <c r="BT94" s="201"/>
      <c r="BU94" s="201"/>
    </row>
    <row r="95" ht="64.8" spans="1:73">
      <c r="A95" s="83">
        <v>1</v>
      </c>
      <c r="B95" s="100" t="s">
        <v>807</v>
      </c>
      <c r="C95" s="99" t="s">
        <v>846</v>
      </c>
      <c r="D95" s="99">
        <v>652301</v>
      </c>
      <c r="E95" s="99" t="s">
        <v>934</v>
      </c>
      <c r="F95" s="81" t="s">
        <v>935</v>
      </c>
      <c r="G95" s="99" t="s">
        <v>881</v>
      </c>
      <c r="H95" s="89" t="s">
        <v>15</v>
      </c>
      <c r="I95" s="98" t="s">
        <v>209</v>
      </c>
      <c r="J95" s="81">
        <v>2019</v>
      </c>
      <c r="K95" s="81">
        <v>3</v>
      </c>
      <c r="L95" s="110">
        <v>43922</v>
      </c>
      <c r="M95" s="110">
        <v>44896</v>
      </c>
      <c r="N95" s="99" t="s">
        <v>881</v>
      </c>
      <c r="O95" s="99" t="s">
        <v>869</v>
      </c>
      <c r="P95" s="99" t="s">
        <v>936</v>
      </c>
      <c r="Q95" s="99" t="s">
        <v>937</v>
      </c>
      <c r="R95" s="201">
        <v>8800</v>
      </c>
      <c r="S95" s="81" t="s">
        <v>213</v>
      </c>
      <c r="T95" s="81" t="s">
        <v>213</v>
      </c>
      <c r="U95" s="81" t="s">
        <v>213</v>
      </c>
      <c r="V95" s="81" t="s">
        <v>213</v>
      </c>
      <c r="W95" s="81" t="s">
        <v>213</v>
      </c>
      <c r="X95" s="81" t="s">
        <v>213</v>
      </c>
      <c r="Y95" s="81" t="s">
        <v>213</v>
      </c>
      <c r="Z95" s="81" t="s">
        <v>213</v>
      </c>
      <c r="AA95" s="81" t="s">
        <v>213</v>
      </c>
      <c r="AB95" s="100"/>
      <c r="AC95" s="100"/>
      <c r="AD95" s="82" t="s">
        <v>213</v>
      </c>
      <c r="AE95" s="81" t="s">
        <v>213</v>
      </c>
      <c r="AF95" s="81" t="s">
        <v>938</v>
      </c>
      <c r="AG95" s="81" t="s">
        <v>423</v>
      </c>
      <c r="AH95" s="81" t="s">
        <v>214</v>
      </c>
      <c r="AI95" s="81" t="s">
        <v>214</v>
      </c>
      <c r="AJ95" s="81" t="s">
        <v>260</v>
      </c>
      <c r="AK95" s="201">
        <v>8800</v>
      </c>
      <c r="AL95" s="201">
        <v>1800</v>
      </c>
      <c r="AM95" s="201">
        <v>7000</v>
      </c>
      <c r="AN95" s="201"/>
      <c r="AO95" s="201"/>
      <c r="AP95" s="201"/>
      <c r="AQ95" s="201">
        <v>5000</v>
      </c>
      <c r="AR95" s="201"/>
      <c r="AS95" s="201">
        <v>5000</v>
      </c>
      <c r="AT95" s="201"/>
      <c r="AU95" s="201"/>
      <c r="AV95" s="201"/>
      <c r="AW95" s="201">
        <v>1000</v>
      </c>
      <c r="AX95" s="201">
        <v>1000</v>
      </c>
      <c r="AY95" s="201"/>
      <c r="AZ95" s="201"/>
      <c r="BA95" s="201"/>
      <c r="BB95" s="201"/>
      <c r="BC95" s="201">
        <v>2000</v>
      </c>
      <c r="BD95" s="201"/>
      <c r="BE95" s="201" t="s">
        <v>10</v>
      </c>
      <c r="BF95" s="201">
        <v>8993.04</v>
      </c>
      <c r="BG95" s="201">
        <v>8993.04</v>
      </c>
      <c r="BH95" s="201"/>
      <c r="BI95" s="201"/>
      <c r="BJ95" s="201">
        <v>5000</v>
      </c>
      <c r="BK95" s="201"/>
      <c r="BL95" s="201">
        <v>5000</v>
      </c>
      <c r="BM95" s="299">
        <v>1.8</v>
      </c>
      <c r="BN95" s="83">
        <v>10</v>
      </c>
      <c r="BO95" s="201"/>
      <c r="BP95" s="201"/>
      <c r="BQ95" s="201"/>
      <c r="BR95" s="201"/>
      <c r="BS95" s="201"/>
      <c r="BT95" s="201"/>
      <c r="BU95" s="201"/>
    </row>
    <row r="96" ht="118.8" spans="1:73">
      <c r="A96" s="83">
        <v>1</v>
      </c>
      <c r="B96" s="100" t="s">
        <v>807</v>
      </c>
      <c r="C96" s="99" t="s">
        <v>846</v>
      </c>
      <c r="D96" s="99">
        <v>652301</v>
      </c>
      <c r="E96" s="99" t="s">
        <v>944</v>
      </c>
      <c r="F96" s="81" t="s">
        <v>945</v>
      </c>
      <c r="G96" s="99" t="s">
        <v>887</v>
      </c>
      <c r="H96" s="89" t="s">
        <v>43</v>
      </c>
      <c r="I96" s="98" t="s">
        <v>241</v>
      </c>
      <c r="J96" s="81">
        <v>2020</v>
      </c>
      <c r="K96" s="81">
        <v>3</v>
      </c>
      <c r="L96" s="110">
        <v>44287</v>
      </c>
      <c r="M96" s="110">
        <v>45261</v>
      </c>
      <c r="N96" s="99" t="s">
        <v>887</v>
      </c>
      <c r="O96" s="99" t="s">
        <v>869</v>
      </c>
      <c r="P96" s="99" t="s">
        <v>2168</v>
      </c>
      <c r="Q96" s="99" t="s">
        <v>947</v>
      </c>
      <c r="R96" s="201">
        <v>2500</v>
      </c>
      <c r="S96" s="81" t="s">
        <v>213</v>
      </c>
      <c r="T96" s="81" t="s">
        <v>213</v>
      </c>
      <c r="U96" s="81" t="s">
        <v>213</v>
      </c>
      <c r="V96" s="81" t="s">
        <v>213</v>
      </c>
      <c r="W96" s="81" t="s">
        <v>213</v>
      </c>
      <c r="X96" s="81" t="s">
        <v>213</v>
      </c>
      <c r="Y96" s="81" t="s">
        <v>213</v>
      </c>
      <c r="Z96" s="81" t="s">
        <v>213</v>
      </c>
      <c r="AA96" s="81" t="s">
        <v>213</v>
      </c>
      <c r="AB96" s="100"/>
      <c r="AC96" s="100"/>
      <c r="AD96" s="82" t="s">
        <v>213</v>
      </c>
      <c r="AE96" s="81" t="s">
        <v>213</v>
      </c>
      <c r="AF96" s="81" t="s">
        <v>948</v>
      </c>
      <c r="AG96" s="81" t="s">
        <v>423</v>
      </c>
      <c r="AH96" s="81" t="s">
        <v>214</v>
      </c>
      <c r="AI96" s="81" t="s">
        <v>214</v>
      </c>
      <c r="AJ96" s="81" t="s">
        <v>260</v>
      </c>
      <c r="AK96" s="201">
        <v>2500</v>
      </c>
      <c r="AL96" s="201">
        <v>500</v>
      </c>
      <c r="AM96" s="201">
        <v>2000</v>
      </c>
      <c r="AN96" s="201"/>
      <c r="AO96" s="201"/>
      <c r="AP96" s="201"/>
      <c r="AQ96" s="201">
        <v>0</v>
      </c>
      <c r="AR96" s="201"/>
      <c r="AS96" s="201"/>
      <c r="AT96" s="201"/>
      <c r="AU96" s="201"/>
      <c r="AV96" s="201"/>
      <c r="AW96" s="201">
        <v>2000</v>
      </c>
      <c r="AX96" s="201">
        <v>2000</v>
      </c>
      <c r="AY96" s="201"/>
      <c r="AZ96" s="201"/>
      <c r="BA96" s="201"/>
      <c r="BB96" s="201"/>
      <c r="BC96" s="201">
        <v>2000</v>
      </c>
      <c r="BD96" s="201"/>
      <c r="BE96" s="201" t="s">
        <v>16</v>
      </c>
      <c r="BF96" s="201">
        <v>6497.08</v>
      </c>
      <c r="BG96" s="201">
        <v>6497.08</v>
      </c>
      <c r="BH96" s="201"/>
      <c r="BI96" s="201"/>
      <c r="BJ96" s="201">
        <v>3800</v>
      </c>
      <c r="BK96" s="201"/>
      <c r="BL96" s="201">
        <v>3800</v>
      </c>
      <c r="BM96" s="299">
        <v>1.71</v>
      </c>
      <c r="BN96" s="83">
        <v>20</v>
      </c>
      <c r="BO96" s="201"/>
      <c r="BP96" s="201"/>
      <c r="BQ96" s="201"/>
      <c r="BR96" s="201"/>
      <c r="BS96" s="201"/>
      <c r="BT96" s="201"/>
      <c r="BU96" s="201"/>
    </row>
    <row r="97" ht="64.8" spans="1:73">
      <c r="A97" s="83">
        <v>1</v>
      </c>
      <c r="B97" s="100" t="s">
        <v>807</v>
      </c>
      <c r="C97" s="99" t="s">
        <v>846</v>
      </c>
      <c r="D97" s="99">
        <v>652301</v>
      </c>
      <c r="E97" s="99" t="s">
        <v>949</v>
      </c>
      <c r="F97" s="81" t="s">
        <v>950</v>
      </c>
      <c r="G97" s="99" t="s">
        <v>951</v>
      </c>
      <c r="H97" s="89" t="s">
        <v>15</v>
      </c>
      <c r="I97" s="98" t="s">
        <v>241</v>
      </c>
      <c r="J97" s="81">
        <v>2018</v>
      </c>
      <c r="K97" s="81">
        <v>1</v>
      </c>
      <c r="L97" s="110">
        <v>44287</v>
      </c>
      <c r="M97" s="110">
        <v>44531</v>
      </c>
      <c r="N97" s="99" t="s">
        <v>951</v>
      </c>
      <c r="O97" s="99" t="s">
        <v>869</v>
      </c>
      <c r="P97" s="99" t="s">
        <v>2169</v>
      </c>
      <c r="Q97" s="99" t="s">
        <v>953</v>
      </c>
      <c r="R97" s="201">
        <v>5000</v>
      </c>
      <c r="S97" s="81" t="s">
        <v>213</v>
      </c>
      <c r="T97" s="81" t="s">
        <v>213</v>
      </c>
      <c r="U97" s="81" t="s">
        <v>213</v>
      </c>
      <c r="V97" s="81" t="s">
        <v>213</v>
      </c>
      <c r="W97" s="81" t="s">
        <v>213</v>
      </c>
      <c r="X97" s="81" t="s">
        <v>213</v>
      </c>
      <c r="Y97" s="81" t="s">
        <v>213</v>
      </c>
      <c r="Z97" s="81" t="s">
        <v>213</v>
      </c>
      <c r="AA97" s="81" t="s">
        <v>213</v>
      </c>
      <c r="AB97" s="100"/>
      <c r="AC97" s="100"/>
      <c r="AD97" s="82" t="s">
        <v>213</v>
      </c>
      <c r="AE97" s="81" t="s">
        <v>213</v>
      </c>
      <c r="AF97" s="81" t="s">
        <v>954</v>
      </c>
      <c r="AG97" s="81" t="s">
        <v>423</v>
      </c>
      <c r="AH97" s="81" t="s">
        <v>214</v>
      </c>
      <c r="AI97" s="81" t="s">
        <v>214</v>
      </c>
      <c r="AJ97" s="81" t="s">
        <v>260</v>
      </c>
      <c r="AK97" s="201">
        <v>5000</v>
      </c>
      <c r="AL97" s="201">
        <v>1000</v>
      </c>
      <c r="AM97" s="201">
        <v>4000</v>
      </c>
      <c r="AN97" s="201"/>
      <c r="AO97" s="201"/>
      <c r="AP97" s="201"/>
      <c r="AQ97" s="201">
        <v>0</v>
      </c>
      <c r="AR97" s="201"/>
      <c r="AS97" s="201"/>
      <c r="AT97" s="201"/>
      <c r="AU97" s="201"/>
      <c r="AV97" s="201"/>
      <c r="AW97" s="201">
        <v>4000</v>
      </c>
      <c r="AX97" s="201">
        <v>4000</v>
      </c>
      <c r="AY97" s="201"/>
      <c r="AZ97" s="201"/>
      <c r="BA97" s="201"/>
      <c r="BB97" s="201"/>
      <c r="BC97" s="201">
        <v>4000</v>
      </c>
      <c r="BD97" s="201"/>
      <c r="BE97" s="201" t="s">
        <v>10</v>
      </c>
      <c r="BF97" s="201">
        <v>7881</v>
      </c>
      <c r="BG97" s="201">
        <v>7881</v>
      </c>
      <c r="BH97" s="201"/>
      <c r="BI97" s="201"/>
      <c r="BJ97" s="201">
        <v>4000</v>
      </c>
      <c r="BK97" s="201"/>
      <c r="BL97" s="201">
        <v>4000</v>
      </c>
      <c r="BM97" s="299">
        <v>1.97</v>
      </c>
      <c r="BN97" s="83">
        <v>10</v>
      </c>
      <c r="BO97" s="201"/>
      <c r="BP97" s="201"/>
      <c r="BQ97" s="201"/>
      <c r="BR97" s="201"/>
      <c r="BS97" s="201"/>
      <c r="BT97" s="201"/>
      <c r="BU97" s="201"/>
    </row>
    <row r="98" ht="64.8" spans="1:73">
      <c r="A98" s="83">
        <v>1</v>
      </c>
      <c r="B98" s="100" t="s">
        <v>807</v>
      </c>
      <c r="C98" s="99" t="s">
        <v>846</v>
      </c>
      <c r="D98" s="99">
        <v>652301</v>
      </c>
      <c r="E98" s="99" t="s">
        <v>955</v>
      </c>
      <c r="F98" s="81" t="s">
        <v>956</v>
      </c>
      <c r="G98" s="99" t="s">
        <v>881</v>
      </c>
      <c r="H98" s="89" t="s">
        <v>55</v>
      </c>
      <c r="I98" s="98" t="s">
        <v>241</v>
      </c>
      <c r="J98" s="81">
        <v>2021</v>
      </c>
      <c r="K98" s="81">
        <v>3</v>
      </c>
      <c r="L98" s="110">
        <v>44287</v>
      </c>
      <c r="M98" s="110">
        <v>45261</v>
      </c>
      <c r="N98" s="99" t="s">
        <v>881</v>
      </c>
      <c r="O98" s="99" t="s">
        <v>869</v>
      </c>
      <c r="P98" s="99" t="s">
        <v>957</v>
      </c>
      <c r="Q98" s="99" t="s">
        <v>958</v>
      </c>
      <c r="R98" s="201">
        <v>30000</v>
      </c>
      <c r="S98" s="81" t="s">
        <v>213</v>
      </c>
      <c r="T98" s="81" t="s">
        <v>213</v>
      </c>
      <c r="U98" s="81" t="s">
        <v>213</v>
      </c>
      <c r="V98" s="81" t="s">
        <v>213</v>
      </c>
      <c r="W98" s="81" t="s">
        <v>213</v>
      </c>
      <c r="X98" s="81" t="s">
        <v>213</v>
      </c>
      <c r="Y98" s="81" t="s">
        <v>213</v>
      </c>
      <c r="Z98" s="81" t="s">
        <v>213</v>
      </c>
      <c r="AA98" s="81" t="s">
        <v>213</v>
      </c>
      <c r="AB98" s="100"/>
      <c r="AC98" s="100"/>
      <c r="AD98" s="82" t="s">
        <v>213</v>
      </c>
      <c r="AE98" s="81" t="s">
        <v>213</v>
      </c>
      <c r="AF98" s="81" t="s">
        <v>959</v>
      </c>
      <c r="AG98" s="81" t="s">
        <v>423</v>
      </c>
      <c r="AH98" s="81" t="s">
        <v>214</v>
      </c>
      <c r="AI98" s="81" t="s">
        <v>214</v>
      </c>
      <c r="AJ98" s="81" t="s">
        <v>260</v>
      </c>
      <c r="AK98" s="201">
        <v>30000</v>
      </c>
      <c r="AL98" s="201">
        <v>6000</v>
      </c>
      <c r="AM98" s="201">
        <v>24000</v>
      </c>
      <c r="AN98" s="201"/>
      <c r="AO98" s="201"/>
      <c r="AP98" s="201"/>
      <c r="AQ98" s="201">
        <v>0</v>
      </c>
      <c r="AR98" s="201"/>
      <c r="AS98" s="201"/>
      <c r="AT98" s="201"/>
      <c r="AU98" s="201"/>
      <c r="AV98" s="201"/>
      <c r="AW98" s="201">
        <v>8000</v>
      </c>
      <c r="AX98" s="201">
        <v>8000</v>
      </c>
      <c r="AY98" s="201"/>
      <c r="AZ98" s="201"/>
      <c r="BA98" s="201"/>
      <c r="BB98" s="201"/>
      <c r="BC98" s="201">
        <v>5000</v>
      </c>
      <c r="BD98" s="201"/>
      <c r="BE98" s="201" t="s">
        <v>13</v>
      </c>
      <c r="BF98" s="201">
        <v>40806.84</v>
      </c>
      <c r="BG98" s="201">
        <v>40806.84</v>
      </c>
      <c r="BH98" s="201"/>
      <c r="BI98" s="201"/>
      <c r="BJ98" s="201">
        <v>8375</v>
      </c>
      <c r="BK98" s="201"/>
      <c r="BL98" s="201">
        <v>8375</v>
      </c>
      <c r="BM98" s="299">
        <v>4.87</v>
      </c>
      <c r="BN98" s="83">
        <v>15</v>
      </c>
      <c r="BO98" s="201"/>
      <c r="BP98" s="201"/>
      <c r="BQ98" s="201"/>
      <c r="BR98" s="201"/>
      <c r="BS98" s="201"/>
      <c r="BT98" s="201"/>
      <c r="BU98" s="201"/>
    </row>
    <row r="99" ht="129.6" spans="1:73">
      <c r="A99" s="83">
        <v>1</v>
      </c>
      <c r="B99" s="100" t="s">
        <v>807</v>
      </c>
      <c r="C99" s="99" t="s">
        <v>846</v>
      </c>
      <c r="D99" s="99">
        <v>652301</v>
      </c>
      <c r="E99" s="99" t="s">
        <v>965</v>
      </c>
      <c r="F99" s="81" t="s">
        <v>966</v>
      </c>
      <c r="G99" s="99" t="s">
        <v>967</v>
      </c>
      <c r="H99" s="89" t="s">
        <v>31</v>
      </c>
      <c r="I99" s="98" t="s">
        <v>241</v>
      </c>
      <c r="J99" s="81">
        <v>2021</v>
      </c>
      <c r="K99" s="81">
        <v>2</v>
      </c>
      <c r="L99" s="110">
        <v>44287</v>
      </c>
      <c r="M99" s="110">
        <v>44896</v>
      </c>
      <c r="N99" s="99" t="s">
        <v>967</v>
      </c>
      <c r="O99" s="99" t="s">
        <v>812</v>
      </c>
      <c r="P99" s="99" t="s">
        <v>968</v>
      </c>
      <c r="Q99" s="99" t="s">
        <v>969</v>
      </c>
      <c r="R99" s="201">
        <v>18000</v>
      </c>
      <c r="S99" s="81" t="s">
        <v>213</v>
      </c>
      <c r="T99" s="81" t="s">
        <v>213</v>
      </c>
      <c r="U99" s="81" t="s">
        <v>213</v>
      </c>
      <c r="V99" s="81" t="s">
        <v>213</v>
      </c>
      <c r="W99" s="81" t="s">
        <v>213</v>
      </c>
      <c r="X99" s="81" t="s">
        <v>213</v>
      </c>
      <c r="Y99" s="81" t="s">
        <v>213</v>
      </c>
      <c r="Z99" s="81" t="s">
        <v>213</v>
      </c>
      <c r="AA99" s="81" t="s">
        <v>213</v>
      </c>
      <c r="AB99" s="100"/>
      <c r="AC99" s="100"/>
      <c r="AD99" s="82" t="s">
        <v>213</v>
      </c>
      <c r="AE99" s="81" t="s">
        <v>213</v>
      </c>
      <c r="AF99" s="81" t="s">
        <v>970</v>
      </c>
      <c r="AG99" s="81" t="s">
        <v>423</v>
      </c>
      <c r="AH99" s="81" t="s">
        <v>214</v>
      </c>
      <c r="AI99" s="81" t="s">
        <v>214</v>
      </c>
      <c r="AJ99" s="81" t="s">
        <v>260</v>
      </c>
      <c r="AK99" s="201">
        <v>18000</v>
      </c>
      <c r="AL99" s="201">
        <v>4000</v>
      </c>
      <c r="AM99" s="201">
        <v>14000</v>
      </c>
      <c r="AN99" s="201"/>
      <c r="AO99" s="201"/>
      <c r="AP99" s="201"/>
      <c r="AQ99" s="201">
        <v>0</v>
      </c>
      <c r="AR99" s="201"/>
      <c r="AS99" s="201"/>
      <c r="AT99" s="201"/>
      <c r="AU99" s="201"/>
      <c r="AV99" s="201"/>
      <c r="AW99" s="201">
        <v>14000</v>
      </c>
      <c r="AX99" s="201">
        <v>14000</v>
      </c>
      <c r="AY99" s="201"/>
      <c r="AZ99" s="201"/>
      <c r="BA99" s="201"/>
      <c r="BB99" s="201"/>
      <c r="BC99" s="201">
        <v>3000</v>
      </c>
      <c r="BD99" s="201"/>
      <c r="BE99" s="201" t="s">
        <v>10</v>
      </c>
      <c r="BF99" s="201">
        <v>75000</v>
      </c>
      <c r="BG99" s="201">
        <v>75000</v>
      </c>
      <c r="BH99" s="201"/>
      <c r="BI99" s="201"/>
      <c r="BJ99" s="201">
        <v>19850</v>
      </c>
      <c r="BK99" s="201"/>
      <c r="BL99" s="201">
        <v>19850</v>
      </c>
      <c r="BM99" s="299">
        <v>3.78</v>
      </c>
      <c r="BN99" s="83">
        <v>10</v>
      </c>
      <c r="BO99" s="201"/>
      <c r="BP99" s="201"/>
      <c r="BQ99" s="201"/>
      <c r="BR99" s="201"/>
      <c r="BS99" s="201"/>
      <c r="BT99" s="201"/>
      <c r="BU99" s="201"/>
    </row>
    <row r="100" ht="129.6" spans="1:73">
      <c r="A100" s="83">
        <v>1</v>
      </c>
      <c r="B100" s="100" t="s">
        <v>807</v>
      </c>
      <c r="C100" s="99" t="s">
        <v>846</v>
      </c>
      <c r="D100" s="99">
        <v>652301</v>
      </c>
      <c r="E100" s="99" t="s">
        <v>971</v>
      </c>
      <c r="F100" s="81" t="s">
        <v>966</v>
      </c>
      <c r="G100" s="99" t="s">
        <v>967</v>
      </c>
      <c r="H100" s="89" t="s">
        <v>31</v>
      </c>
      <c r="I100" s="98" t="s">
        <v>241</v>
      </c>
      <c r="J100" s="81">
        <v>2021</v>
      </c>
      <c r="K100" s="81">
        <v>2</v>
      </c>
      <c r="L100" s="110">
        <v>44287</v>
      </c>
      <c r="M100" s="110">
        <v>44896</v>
      </c>
      <c r="N100" s="99" t="s">
        <v>967</v>
      </c>
      <c r="O100" s="99" t="s">
        <v>812</v>
      </c>
      <c r="P100" s="99" t="s">
        <v>972</v>
      </c>
      <c r="Q100" s="99" t="s">
        <v>973</v>
      </c>
      <c r="R100" s="201">
        <v>14000</v>
      </c>
      <c r="S100" s="81" t="s">
        <v>213</v>
      </c>
      <c r="T100" s="81" t="s">
        <v>213</v>
      </c>
      <c r="U100" s="81" t="s">
        <v>213</v>
      </c>
      <c r="V100" s="81" t="s">
        <v>213</v>
      </c>
      <c r="W100" s="81" t="s">
        <v>213</v>
      </c>
      <c r="X100" s="81" t="s">
        <v>213</v>
      </c>
      <c r="Y100" s="81" t="s">
        <v>213</v>
      </c>
      <c r="Z100" s="81" t="s">
        <v>213</v>
      </c>
      <c r="AA100" s="81" t="s">
        <v>213</v>
      </c>
      <c r="AB100" s="100"/>
      <c r="AC100" s="100"/>
      <c r="AD100" s="82" t="s">
        <v>213</v>
      </c>
      <c r="AE100" s="81" t="s">
        <v>213</v>
      </c>
      <c r="AF100" s="81" t="s">
        <v>974</v>
      </c>
      <c r="AG100" s="81" t="s">
        <v>423</v>
      </c>
      <c r="AH100" s="81" t="s">
        <v>214</v>
      </c>
      <c r="AI100" s="81" t="s">
        <v>214</v>
      </c>
      <c r="AJ100" s="81" t="s">
        <v>260</v>
      </c>
      <c r="AK100" s="201">
        <v>14000</v>
      </c>
      <c r="AL100" s="201">
        <v>3000</v>
      </c>
      <c r="AM100" s="201">
        <v>11000</v>
      </c>
      <c r="AN100" s="201"/>
      <c r="AO100" s="201"/>
      <c r="AP100" s="201"/>
      <c r="AQ100" s="201">
        <v>0</v>
      </c>
      <c r="AR100" s="201"/>
      <c r="AS100" s="201"/>
      <c r="AT100" s="201"/>
      <c r="AU100" s="201"/>
      <c r="AV100" s="201"/>
      <c r="AW100" s="201">
        <v>11000</v>
      </c>
      <c r="AX100" s="201">
        <v>11000</v>
      </c>
      <c r="AY100" s="201"/>
      <c r="AZ100" s="201"/>
      <c r="BA100" s="201"/>
      <c r="BB100" s="201"/>
      <c r="BC100" s="201">
        <v>1000</v>
      </c>
      <c r="BD100" s="201"/>
      <c r="BE100" s="201" t="s">
        <v>10</v>
      </c>
      <c r="BF100" s="201">
        <v>26910</v>
      </c>
      <c r="BG100" s="201">
        <v>26910</v>
      </c>
      <c r="BH100" s="201"/>
      <c r="BI100" s="201"/>
      <c r="BJ100" s="201">
        <v>15500</v>
      </c>
      <c r="BK100" s="201"/>
      <c r="BL100" s="201">
        <v>15500</v>
      </c>
      <c r="BM100" s="299">
        <v>1.74</v>
      </c>
      <c r="BN100" s="83">
        <v>10</v>
      </c>
      <c r="BO100" s="201"/>
      <c r="BP100" s="201"/>
      <c r="BQ100" s="201"/>
      <c r="BR100" s="201"/>
      <c r="BS100" s="201"/>
      <c r="BT100" s="201"/>
      <c r="BU100" s="201"/>
    </row>
    <row r="101" ht="43.2" spans="1:73">
      <c r="A101" s="83">
        <v>1</v>
      </c>
      <c r="B101" s="100" t="s">
        <v>807</v>
      </c>
      <c r="C101" s="99" t="s">
        <v>1043</v>
      </c>
      <c r="D101" s="99">
        <v>652323</v>
      </c>
      <c r="E101" s="99" t="s">
        <v>1044</v>
      </c>
      <c r="F101" s="81" t="s">
        <v>1045</v>
      </c>
      <c r="G101" s="99" t="s">
        <v>1046</v>
      </c>
      <c r="H101" s="89" t="s">
        <v>31</v>
      </c>
      <c r="I101" s="98" t="s">
        <v>209</v>
      </c>
      <c r="J101" s="81">
        <v>2020</v>
      </c>
      <c r="K101" s="81">
        <v>1</v>
      </c>
      <c r="L101" s="110">
        <v>44075</v>
      </c>
      <c r="M101" s="110">
        <v>44075</v>
      </c>
      <c r="N101" s="99" t="s">
        <v>1047</v>
      </c>
      <c r="O101" s="99" t="s">
        <v>1048</v>
      </c>
      <c r="P101" s="99" t="s">
        <v>1049</v>
      </c>
      <c r="Q101" s="99" t="s">
        <v>1050</v>
      </c>
      <c r="R101" s="201">
        <v>7088.2</v>
      </c>
      <c r="S101" s="81" t="s">
        <v>213</v>
      </c>
      <c r="T101" s="81" t="s">
        <v>214</v>
      </c>
      <c r="U101" s="81" t="s">
        <v>214</v>
      </c>
      <c r="V101" s="81" t="s">
        <v>213</v>
      </c>
      <c r="W101" s="81" t="s">
        <v>214</v>
      </c>
      <c r="X101" s="81" t="s">
        <v>213</v>
      </c>
      <c r="Y101" s="81" t="s">
        <v>213</v>
      </c>
      <c r="Z101" s="81" t="s">
        <v>214</v>
      </c>
      <c r="AA101" s="81" t="s">
        <v>214</v>
      </c>
      <c r="AB101" s="100"/>
      <c r="AC101" s="100"/>
      <c r="AD101" s="82" t="s">
        <v>213</v>
      </c>
      <c r="AE101" s="81" t="s">
        <v>213</v>
      </c>
      <c r="AF101" s="81" t="s">
        <v>1051</v>
      </c>
      <c r="AG101" s="81" t="s">
        <v>423</v>
      </c>
      <c r="AH101" s="81" t="s">
        <v>214</v>
      </c>
      <c r="AI101" s="81" t="s">
        <v>214</v>
      </c>
      <c r="AJ101" s="81" t="s">
        <v>260</v>
      </c>
      <c r="AK101" s="201">
        <v>7088.2</v>
      </c>
      <c r="AL101" s="201">
        <v>2088.2</v>
      </c>
      <c r="AM101" s="201">
        <v>5000</v>
      </c>
      <c r="AN101" s="201"/>
      <c r="AO101" s="201"/>
      <c r="AP101" s="201"/>
      <c r="AQ101" s="201">
        <v>1000</v>
      </c>
      <c r="AR101" s="201">
        <v>1000</v>
      </c>
      <c r="AS101" s="201"/>
      <c r="AT101" s="201"/>
      <c r="AU101" s="201"/>
      <c r="AV101" s="201"/>
      <c r="AW101" s="201">
        <v>5000</v>
      </c>
      <c r="AX101" s="201">
        <v>5000</v>
      </c>
      <c r="AY101" s="201"/>
      <c r="AZ101" s="201"/>
      <c r="BA101" s="201"/>
      <c r="BB101" s="201"/>
      <c r="BC101" s="201">
        <v>5000</v>
      </c>
      <c r="BD101" s="201"/>
      <c r="BE101" s="201" t="s">
        <v>10</v>
      </c>
      <c r="BF101" s="201">
        <v>31451</v>
      </c>
      <c r="BG101" s="201">
        <v>31451</v>
      </c>
      <c r="BH101" s="201"/>
      <c r="BI101" s="201"/>
      <c r="BJ101" s="201">
        <v>20268</v>
      </c>
      <c r="BK101" s="201"/>
      <c r="BL101" s="201">
        <v>20268</v>
      </c>
      <c r="BM101" s="299">
        <v>1.54248275862069</v>
      </c>
      <c r="BN101" s="83">
        <v>10</v>
      </c>
      <c r="BO101" s="201"/>
      <c r="BP101" s="201"/>
      <c r="BQ101" s="201"/>
      <c r="BR101" s="201"/>
      <c r="BS101" s="201"/>
      <c r="BT101" s="201"/>
      <c r="BU101" s="201"/>
    </row>
    <row r="102" ht="108" spans="1:73">
      <c r="A102" s="83">
        <v>1</v>
      </c>
      <c r="B102" s="100" t="s">
        <v>807</v>
      </c>
      <c r="C102" s="99" t="s">
        <v>1043</v>
      </c>
      <c r="D102" s="99">
        <v>652323</v>
      </c>
      <c r="E102" s="99" t="s">
        <v>1052</v>
      </c>
      <c r="F102" s="81" t="s">
        <v>1053</v>
      </c>
      <c r="G102" s="99" t="s">
        <v>1054</v>
      </c>
      <c r="H102" s="89" t="s">
        <v>55</v>
      </c>
      <c r="I102" s="98" t="s">
        <v>209</v>
      </c>
      <c r="J102" s="81">
        <v>2019</v>
      </c>
      <c r="K102" s="81">
        <v>2</v>
      </c>
      <c r="L102" s="110">
        <v>43922</v>
      </c>
      <c r="M102" s="110">
        <v>44501</v>
      </c>
      <c r="N102" s="99" t="s">
        <v>1054</v>
      </c>
      <c r="O102" s="99" t="s">
        <v>1055</v>
      </c>
      <c r="P102" s="99" t="s">
        <v>1056</v>
      </c>
      <c r="Q102" s="99" t="s">
        <v>1057</v>
      </c>
      <c r="R102" s="201">
        <v>17580</v>
      </c>
      <c r="S102" s="81" t="s">
        <v>213</v>
      </c>
      <c r="T102" s="81" t="s">
        <v>213</v>
      </c>
      <c r="U102" s="81" t="s">
        <v>213</v>
      </c>
      <c r="V102" s="81" t="s">
        <v>214</v>
      </c>
      <c r="W102" s="81" t="s">
        <v>213</v>
      </c>
      <c r="X102" s="81" t="s">
        <v>213</v>
      </c>
      <c r="Y102" s="81" t="s">
        <v>213</v>
      </c>
      <c r="Z102" s="81" t="s">
        <v>214</v>
      </c>
      <c r="AA102" s="81" t="s">
        <v>214</v>
      </c>
      <c r="AB102" s="100"/>
      <c r="AC102" s="100"/>
      <c r="AD102" s="82" t="s">
        <v>213</v>
      </c>
      <c r="AE102" s="81" t="s">
        <v>213</v>
      </c>
      <c r="AF102" s="81" t="s">
        <v>1058</v>
      </c>
      <c r="AG102" s="81" t="s">
        <v>423</v>
      </c>
      <c r="AH102" s="81" t="s">
        <v>214</v>
      </c>
      <c r="AI102" s="81" t="s">
        <v>214</v>
      </c>
      <c r="AJ102" s="81" t="s">
        <v>260</v>
      </c>
      <c r="AK102" s="201">
        <v>17580</v>
      </c>
      <c r="AL102" s="201">
        <v>11580</v>
      </c>
      <c r="AM102" s="201">
        <v>6000</v>
      </c>
      <c r="AN102" s="201"/>
      <c r="AO102" s="201"/>
      <c r="AP102" s="201"/>
      <c r="AQ102" s="201">
        <v>3000</v>
      </c>
      <c r="AR102" s="201"/>
      <c r="AS102" s="201">
        <v>3000</v>
      </c>
      <c r="AT102" s="201"/>
      <c r="AU102" s="201"/>
      <c r="AV102" s="201"/>
      <c r="AW102" s="201">
        <v>3000</v>
      </c>
      <c r="AX102" s="201">
        <v>3000</v>
      </c>
      <c r="AY102" s="201"/>
      <c r="AZ102" s="201"/>
      <c r="BA102" s="201"/>
      <c r="BB102" s="201"/>
      <c r="BC102" s="201">
        <v>3000</v>
      </c>
      <c r="BD102" s="201"/>
      <c r="BE102" s="201" t="s">
        <v>13</v>
      </c>
      <c r="BF102" s="201">
        <v>18423</v>
      </c>
      <c r="BG102" s="201">
        <v>18423</v>
      </c>
      <c r="BH102" s="201"/>
      <c r="BI102" s="201"/>
      <c r="BJ102" s="201">
        <v>4437</v>
      </c>
      <c r="BK102" s="201"/>
      <c r="BL102" s="201">
        <v>4437</v>
      </c>
      <c r="BM102" s="299">
        <v>1.57</v>
      </c>
      <c r="BN102" s="83">
        <v>15</v>
      </c>
      <c r="BO102" s="201"/>
      <c r="BP102" s="201"/>
      <c r="BQ102" s="201"/>
      <c r="BR102" s="201"/>
      <c r="BS102" s="201"/>
      <c r="BT102" s="201"/>
      <c r="BU102" s="201"/>
    </row>
    <row r="103" ht="32.4" spans="1:73">
      <c r="A103" s="83">
        <v>1</v>
      </c>
      <c r="B103" s="100" t="s">
        <v>807</v>
      </c>
      <c r="C103" s="99" t="s">
        <v>1043</v>
      </c>
      <c r="D103" s="99">
        <v>652323</v>
      </c>
      <c r="E103" s="99" t="s">
        <v>1059</v>
      </c>
      <c r="F103" s="81" t="s">
        <v>1060</v>
      </c>
      <c r="G103" s="99" t="s">
        <v>1061</v>
      </c>
      <c r="H103" s="89" t="s">
        <v>25</v>
      </c>
      <c r="I103" s="98" t="s">
        <v>209</v>
      </c>
      <c r="J103" s="81">
        <v>2016</v>
      </c>
      <c r="K103" s="81">
        <v>3</v>
      </c>
      <c r="L103" s="110">
        <v>44287</v>
      </c>
      <c r="M103" s="110">
        <v>44896</v>
      </c>
      <c r="N103" s="99" t="s">
        <v>1061</v>
      </c>
      <c r="O103" s="99" t="s">
        <v>1062</v>
      </c>
      <c r="P103" s="99" t="s">
        <v>1063</v>
      </c>
      <c r="Q103" s="99" t="s">
        <v>1064</v>
      </c>
      <c r="R103" s="201">
        <v>36411.69</v>
      </c>
      <c r="S103" s="81" t="s">
        <v>213</v>
      </c>
      <c r="T103" s="81" t="s">
        <v>213</v>
      </c>
      <c r="U103" s="81" t="s">
        <v>213</v>
      </c>
      <c r="V103" s="81" t="s">
        <v>213</v>
      </c>
      <c r="W103" s="81" t="s">
        <v>213</v>
      </c>
      <c r="X103" s="81" t="s">
        <v>213</v>
      </c>
      <c r="Y103" s="81" t="s">
        <v>213</v>
      </c>
      <c r="Z103" s="81" t="s">
        <v>213</v>
      </c>
      <c r="AA103" s="81" t="s">
        <v>213</v>
      </c>
      <c r="AB103" s="100"/>
      <c r="AC103" s="100"/>
      <c r="AD103" s="82" t="s">
        <v>213</v>
      </c>
      <c r="AE103" s="81" t="s">
        <v>213</v>
      </c>
      <c r="AF103" s="81" t="s">
        <v>1065</v>
      </c>
      <c r="AG103" s="81" t="s">
        <v>215</v>
      </c>
      <c r="AH103" s="81" t="s">
        <v>214</v>
      </c>
      <c r="AI103" s="81" t="s">
        <v>214</v>
      </c>
      <c r="AJ103" s="81" t="s">
        <v>260</v>
      </c>
      <c r="AK103" s="201">
        <v>36411.69</v>
      </c>
      <c r="AL103" s="201">
        <v>21411.69</v>
      </c>
      <c r="AM103" s="201">
        <v>15000</v>
      </c>
      <c r="AN103" s="201"/>
      <c r="AO103" s="201"/>
      <c r="AP103" s="201"/>
      <c r="AQ103" s="201">
        <v>16000</v>
      </c>
      <c r="AR103" s="201">
        <v>8000</v>
      </c>
      <c r="AS103" s="201"/>
      <c r="AT103" s="201"/>
      <c r="AU103" s="201"/>
      <c r="AV103" s="201">
        <v>8000</v>
      </c>
      <c r="AW103" s="201">
        <v>15000</v>
      </c>
      <c r="AX103" s="201">
        <v>15000</v>
      </c>
      <c r="AY103" s="201"/>
      <c r="AZ103" s="201"/>
      <c r="BA103" s="201"/>
      <c r="BB103" s="201"/>
      <c r="BC103" s="201">
        <v>10000</v>
      </c>
      <c r="BD103" s="201"/>
      <c r="BE103" s="201" t="s">
        <v>16</v>
      </c>
      <c r="BF103" s="201">
        <v>67253</v>
      </c>
      <c r="BG103" s="201">
        <v>67253</v>
      </c>
      <c r="BH103" s="201"/>
      <c r="BI103" s="201"/>
      <c r="BJ103" s="201">
        <v>23840</v>
      </c>
      <c r="BK103" s="201"/>
      <c r="BL103" s="201">
        <v>23840</v>
      </c>
      <c r="BM103" s="299">
        <v>1.52</v>
      </c>
      <c r="BN103" s="83">
        <v>20</v>
      </c>
      <c r="BO103" s="201"/>
      <c r="BP103" s="201"/>
      <c r="BQ103" s="201"/>
      <c r="BR103" s="201"/>
      <c r="BS103" s="201"/>
      <c r="BT103" s="201"/>
      <c r="BU103" s="201"/>
    </row>
    <row r="104" ht="118.8" spans="1:73">
      <c r="A104" s="83">
        <v>1</v>
      </c>
      <c r="B104" s="100" t="s">
        <v>807</v>
      </c>
      <c r="C104" s="99" t="s">
        <v>1072</v>
      </c>
      <c r="D104" s="99">
        <v>652302</v>
      </c>
      <c r="E104" s="99" t="s">
        <v>1079</v>
      </c>
      <c r="F104" s="81" t="s">
        <v>1080</v>
      </c>
      <c r="G104" s="99" t="s">
        <v>1075</v>
      </c>
      <c r="H104" s="89" t="s">
        <v>57</v>
      </c>
      <c r="I104" s="98" t="s">
        <v>209</v>
      </c>
      <c r="J104" s="81">
        <v>2020</v>
      </c>
      <c r="K104" s="81">
        <v>1</v>
      </c>
      <c r="L104" s="110">
        <v>44317</v>
      </c>
      <c r="M104" s="110">
        <v>44868</v>
      </c>
      <c r="N104" s="99" t="s">
        <v>1075</v>
      </c>
      <c r="O104" s="99" t="s">
        <v>1075</v>
      </c>
      <c r="P104" s="99" t="s">
        <v>1081</v>
      </c>
      <c r="Q104" s="99" t="s">
        <v>1082</v>
      </c>
      <c r="R104" s="201">
        <v>39150</v>
      </c>
      <c r="S104" s="81" t="s">
        <v>213</v>
      </c>
      <c r="T104" s="81" t="s">
        <v>213</v>
      </c>
      <c r="U104" s="81" t="s">
        <v>213</v>
      </c>
      <c r="V104" s="81" t="s">
        <v>214</v>
      </c>
      <c r="W104" s="81" t="s">
        <v>214</v>
      </c>
      <c r="X104" s="81" t="s">
        <v>214</v>
      </c>
      <c r="Y104" s="81" t="s">
        <v>214</v>
      </c>
      <c r="Z104" s="81" t="s">
        <v>214</v>
      </c>
      <c r="AA104" s="81" t="s">
        <v>214</v>
      </c>
      <c r="AB104" s="100">
        <v>0</v>
      </c>
      <c r="AC104" s="100">
        <v>0</v>
      </c>
      <c r="AD104" s="82" t="s">
        <v>213</v>
      </c>
      <c r="AE104" s="81" t="s">
        <v>213</v>
      </c>
      <c r="AF104" s="81" t="s">
        <v>1083</v>
      </c>
      <c r="AG104" s="81" t="s">
        <v>423</v>
      </c>
      <c r="AH104" s="81" t="s">
        <v>214</v>
      </c>
      <c r="AI104" s="81" t="s">
        <v>214</v>
      </c>
      <c r="AJ104" s="81" t="s">
        <v>260</v>
      </c>
      <c r="AK104" s="201">
        <v>39150</v>
      </c>
      <c r="AL104" s="201">
        <v>29150</v>
      </c>
      <c r="AM104" s="201">
        <v>10000</v>
      </c>
      <c r="AN104" s="201"/>
      <c r="AO104" s="201"/>
      <c r="AP104" s="201"/>
      <c r="AQ104" s="201">
        <v>5000</v>
      </c>
      <c r="AR104" s="201"/>
      <c r="AS104" s="201">
        <v>5000</v>
      </c>
      <c r="AT104" s="201"/>
      <c r="AU104" s="201"/>
      <c r="AV104" s="201"/>
      <c r="AW104" s="201">
        <v>10000</v>
      </c>
      <c r="AX104" s="201">
        <v>10000</v>
      </c>
      <c r="AY104" s="201"/>
      <c r="AZ104" s="201"/>
      <c r="BA104" s="201"/>
      <c r="BB104" s="201"/>
      <c r="BC104" s="201">
        <v>2000</v>
      </c>
      <c r="BD104" s="201"/>
      <c r="BE104" s="201" t="s">
        <v>10</v>
      </c>
      <c r="BF104" s="201">
        <v>178285.5</v>
      </c>
      <c r="BG104" s="201">
        <v>178285.5</v>
      </c>
      <c r="BH104" s="201"/>
      <c r="BI104" s="201"/>
      <c r="BJ104" s="201">
        <v>136156.65</v>
      </c>
      <c r="BK104" s="201"/>
      <c r="BL104" s="201">
        <v>136156.65</v>
      </c>
      <c r="BM104" s="299">
        <v>12.8030517241379</v>
      </c>
      <c r="BN104" s="83">
        <v>10</v>
      </c>
      <c r="BO104" s="201"/>
      <c r="BP104" s="201"/>
      <c r="BQ104" s="201"/>
      <c r="BR104" s="201"/>
      <c r="BS104" s="201"/>
      <c r="BT104" s="201"/>
      <c r="BU104" s="201"/>
    </row>
    <row r="105" s="47" customFormat="1" ht="33" customHeight="1" spans="1:73">
      <c r="A105" s="221" t="s">
        <v>1084</v>
      </c>
      <c r="B105" s="222"/>
      <c r="C105" s="222"/>
      <c r="D105" s="222"/>
      <c r="E105" s="222"/>
      <c r="F105" s="223"/>
      <c r="G105" s="224"/>
      <c r="H105" s="225"/>
      <c r="I105" s="250"/>
      <c r="J105" s="251"/>
      <c r="K105" s="251"/>
      <c r="L105" s="252"/>
      <c r="M105" s="252"/>
      <c r="N105" s="224"/>
      <c r="O105" s="224"/>
      <c r="P105" s="224"/>
      <c r="Q105" s="224"/>
      <c r="R105" s="264"/>
      <c r="S105" s="265"/>
      <c r="T105" s="265"/>
      <c r="U105" s="265"/>
      <c r="V105" s="265"/>
      <c r="W105" s="265"/>
      <c r="X105" s="265"/>
      <c r="Y105" s="265"/>
      <c r="Z105" s="265"/>
      <c r="AA105" s="265"/>
      <c r="AB105" s="264"/>
      <c r="AC105" s="264"/>
      <c r="AD105" s="271"/>
      <c r="AE105" s="265"/>
      <c r="AF105" s="265"/>
      <c r="AG105" s="265"/>
      <c r="AH105" s="265"/>
      <c r="AI105" s="265"/>
      <c r="AJ105" s="265"/>
      <c r="AK105" s="264"/>
      <c r="AL105" s="264"/>
      <c r="AM105" s="264"/>
      <c r="AN105" s="264"/>
      <c r="AO105" s="264"/>
      <c r="AP105" s="264"/>
      <c r="AQ105" s="264"/>
      <c r="AR105" s="264"/>
      <c r="AS105" s="264"/>
      <c r="AT105" s="264"/>
      <c r="AU105" s="264"/>
      <c r="AV105" s="264"/>
      <c r="AW105" s="264"/>
      <c r="AX105" s="264"/>
      <c r="AY105" s="264"/>
      <c r="AZ105" s="264"/>
      <c r="BA105" s="264"/>
      <c r="BB105" s="264"/>
      <c r="BC105" s="264">
        <f>SUM(BC106:BC110)</f>
        <v>33000</v>
      </c>
      <c r="BD105" s="264">
        <f>SUM(BD106:BD110)</f>
        <v>12000</v>
      </c>
      <c r="BE105" s="264"/>
      <c r="BF105" s="264"/>
      <c r="BG105" s="264"/>
      <c r="BH105" s="264"/>
      <c r="BI105" s="264"/>
      <c r="BJ105" s="264"/>
      <c r="BK105" s="264"/>
      <c r="BL105" s="264"/>
      <c r="BM105" s="264"/>
      <c r="BN105" s="264"/>
      <c r="BO105" s="264"/>
      <c r="BP105" s="264"/>
      <c r="BQ105" s="264"/>
      <c r="BR105" s="264"/>
      <c r="BS105" s="264"/>
      <c r="BT105" s="300"/>
      <c r="BU105" s="300"/>
    </row>
    <row r="106" s="10" customFormat="1" ht="33" customHeight="1" spans="1:73">
      <c r="A106" s="226">
        <v>1</v>
      </c>
      <c r="B106" s="100" t="s">
        <v>1085</v>
      </c>
      <c r="C106" s="227" t="s">
        <v>808</v>
      </c>
      <c r="D106" s="228" t="s">
        <v>1086</v>
      </c>
      <c r="E106" s="227" t="s">
        <v>1087</v>
      </c>
      <c r="F106" s="227" t="s">
        <v>1088</v>
      </c>
      <c r="G106" s="227" t="s">
        <v>1089</v>
      </c>
      <c r="H106" s="227" t="s">
        <v>55</v>
      </c>
      <c r="I106" s="227" t="s">
        <v>241</v>
      </c>
      <c r="J106" s="253" t="s">
        <v>186</v>
      </c>
      <c r="K106" s="254">
        <v>1</v>
      </c>
      <c r="L106" s="255">
        <v>44287</v>
      </c>
      <c r="M106" s="255">
        <v>44652</v>
      </c>
      <c r="N106" s="227" t="s">
        <v>1089</v>
      </c>
      <c r="O106" s="227" t="s">
        <v>1089</v>
      </c>
      <c r="P106" s="227" t="s">
        <v>1090</v>
      </c>
      <c r="Q106" s="227" t="s">
        <v>1091</v>
      </c>
      <c r="R106" s="266">
        <v>10000</v>
      </c>
      <c r="S106" s="226" t="s">
        <v>213</v>
      </c>
      <c r="T106" s="226" t="s">
        <v>213</v>
      </c>
      <c r="U106" s="226" t="s">
        <v>213</v>
      </c>
      <c r="V106" s="226" t="s">
        <v>214</v>
      </c>
      <c r="W106" s="226" t="s">
        <v>213</v>
      </c>
      <c r="X106" s="226" t="s">
        <v>213</v>
      </c>
      <c r="Y106" s="226" t="s">
        <v>213</v>
      </c>
      <c r="Z106" s="226" t="s">
        <v>213</v>
      </c>
      <c r="AA106" s="226" t="s">
        <v>214</v>
      </c>
      <c r="AB106" s="266">
        <v>2000</v>
      </c>
      <c r="AC106" s="266">
        <v>0</v>
      </c>
      <c r="AD106" s="233" t="s">
        <v>213</v>
      </c>
      <c r="AE106" s="226" t="s">
        <v>213</v>
      </c>
      <c r="AF106" s="226" t="s">
        <v>1092</v>
      </c>
      <c r="AG106" s="71" t="s">
        <v>215</v>
      </c>
      <c r="AH106" s="226" t="s">
        <v>214</v>
      </c>
      <c r="AI106" s="226"/>
      <c r="AJ106" s="226" t="s">
        <v>260</v>
      </c>
      <c r="AK106" s="266">
        <f>SUM(AL106:AP106)</f>
        <v>10000</v>
      </c>
      <c r="AL106" s="266">
        <v>2000</v>
      </c>
      <c r="AM106" s="266">
        <v>8000</v>
      </c>
      <c r="AN106" s="278">
        <v>0</v>
      </c>
      <c r="AO106" s="278">
        <v>0</v>
      </c>
      <c r="AP106" s="278">
        <v>0</v>
      </c>
      <c r="AQ106" s="278">
        <v>0</v>
      </c>
      <c r="AR106" s="278">
        <v>0</v>
      </c>
      <c r="AS106" s="278">
        <v>0</v>
      </c>
      <c r="AT106" s="278">
        <v>0</v>
      </c>
      <c r="AU106" s="278">
        <v>0</v>
      </c>
      <c r="AV106" s="278">
        <v>0</v>
      </c>
      <c r="AW106" s="266">
        <v>10000</v>
      </c>
      <c r="AX106" s="266">
        <v>8000</v>
      </c>
      <c r="AY106" s="266">
        <v>0</v>
      </c>
      <c r="AZ106" s="278">
        <v>0</v>
      </c>
      <c r="BA106" s="278">
        <v>0</v>
      </c>
      <c r="BB106" s="278">
        <v>0</v>
      </c>
      <c r="BC106" s="266">
        <v>8000</v>
      </c>
      <c r="BD106" s="266">
        <v>0</v>
      </c>
      <c r="BE106" s="293" t="s">
        <v>13</v>
      </c>
      <c r="BF106" s="278">
        <f>SUM(BG106:BI106)</f>
        <v>27783.64</v>
      </c>
      <c r="BG106" s="266">
        <v>27783.64</v>
      </c>
      <c r="BH106" s="294">
        <v>0</v>
      </c>
      <c r="BI106" s="295">
        <v>0</v>
      </c>
      <c r="BJ106" s="278">
        <f>SUM(BK106:BL106)</f>
        <v>17666.03</v>
      </c>
      <c r="BK106" s="266">
        <v>10000</v>
      </c>
      <c r="BL106" s="266">
        <v>7666.03</v>
      </c>
      <c r="BM106" s="293">
        <v>1.5</v>
      </c>
      <c r="BN106" s="293" t="s">
        <v>13</v>
      </c>
      <c r="BO106" s="266">
        <v>0</v>
      </c>
      <c r="BP106" s="266">
        <v>0</v>
      </c>
      <c r="BQ106" s="266">
        <v>0</v>
      </c>
      <c r="BR106" s="266">
        <v>0</v>
      </c>
      <c r="BS106" s="266">
        <v>0</v>
      </c>
      <c r="BT106" s="301"/>
      <c r="BU106" s="301"/>
    </row>
    <row r="107" s="10" customFormat="1" ht="33" customHeight="1" spans="1:73">
      <c r="A107" s="226">
        <v>2</v>
      </c>
      <c r="B107" s="100" t="s">
        <v>1085</v>
      </c>
      <c r="C107" s="227" t="s">
        <v>1094</v>
      </c>
      <c r="D107" s="228" t="s">
        <v>1095</v>
      </c>
      <c r="E107" s="227" t="s">
        <v>1096</v>
      </c>
      <c r="F107" s="227" t="s">
        <v>1097</v>
      </c>
      <c r="G107" s="227" t="s">
        <v>1098</v>
      </c>
      <c r="H107" s="227" t="s">
        <v>29</v>
      </c>
      <c r="I107" s="227" t="s">
        <v>241</v>
      </c>
      <c r="J107" s="253">
        <v>2021</v>
      </c>
      <c r="K107" s="254">
        <v>1</v>
      </c>
      <c r="L107" s="255">
        <v>44287</v>
      </c>
      <c r="M107" s="255">
        <v>44561</v>
      </c>
      <c r="N107" s="227" t="s">
        <v>1099</v>
      </c>
      <c r="O107" s="227" t="s">
        <v>1098</v>
      </c>
      <c r="P107" s="227" t="s">
        <v>1100</v>
      </c>
      <c r="Q107" s="227" t="s">
        <v>1101</v>
      </c>
      <c r="R107" s="266">
        <v>24180.66</v>
      </c>
      <c r="S107" s="226" t="s">
        <v>213</v>
      </c>
      <c r="T107" s="226" t="s">
        <v>213</v>
      </c>
      <c r="U107" s="226" t="s">
        <v>213</v>
      </c>
      <c r="V107" s="226" t="s">
        <v>214</v>
      </c>
      <c r="W107" s="226" t="s">
        <v>213</v>
      </c>
      <c r="X107" s="226" t="s">
        <v>213</v>
      </c>
      <c r="Y107" s="226" t="s">
        <v>213</v>
      </c>
      <c r="Z107" s="226" t="s">
        <v>213</v>
      </c>
      <c r="AA107" s="226" t="s">
        <v>214</v>
      </c>
      <c r="AB107" s="266">
        <v>6781</v>
      </c>
      <c r="AC107" s="266">
        <v>0</v>
      </c>
      <c r="AD107" s="233" t="s">
        <v>213</v>
      </c>
      <c r="AE107" s="226" t="s">
        <v>213</v>
      </c>
      <c r="AF107" s="226" t="s">
        <v>1102</v>
      </c>
      <c r="AG107" s="71" t="s">
        <v>423</v>
      </c>
      <c r="AH107" s="226" t="s">
        <v>214</v>
      </c>
      <c r="AI107" s="226"/>
      <c r="AJ107" s="226" t="s">
        <v>260</v>
      </c>
      <c r="AK107" s="266">
        <f>SUM(AL107:AP107)</f>
        <v>24180.66</v>
      </c>
      <c r="AL107" s="278">
        <v>0</v>
      </c>
      <c r="AM107" s="266">
        <v>6000</v>
      </c>
      <c r="AN107" s="266">
        <v>780.66</v>
      </c>
      <c r="AO107" s="266">
        <v>17400</v>
      </c>
      <c r="AP107" s="278">
        <v>0</v>
      </c>
      <c r="AQ107" s="278">
        <v>0</v>
      </c>
      <c r="AR107" s="278">
        <v>0</v>
      </c>
      <c r="AS107" s="278">
        <v>0</v>
      </c>
      <c r="AT107" s="278">
        <v>0</v>
      </c>
      <c r="AU107" s="278">
        <v>0</v>
      </c>
      <c r="AV107" s="278">
        <v>0</v>
      </c>
      <c r="AW107" s="266">
        <v>24180.66</v>
      </c>
      <c r="AX107" s="266">
        <v>6000</v>
      </c>
      <c r="AY107" s="266">
        <v>0</v>
      </c>
      <c r="AZ107" s="278">
        <v>0</v>
      </c>
      <c r="BA107" s="278">
        <v>0</v>
      </c>
      <c r="BB107" s="278">
        <v>0</v>
      </c>
      <c r="BC107" s="266">
        <v>6000</v>
      </c>
      <c r="BD107" s="266">
        <v>6000</v>
      </c>
      <c r="BE107" s="293" t="s">
        <v>10</v>
      </c>
      <c r="BF107" s="278">
        <f>SUM(BG107:BI107)</f>
        <v>55948.73</v>
      </c>
      <c r="BG107" s="266">
        <v>55948.73</v>
      </c>
      <c r="BH107" s="294">
        <v>0</v>
      </c>
      <c r="BI107" s="295">
        <v>0</v>
      </c>
      <c r="BJ107" s="278">
        <f>SUM(BK107:BL107)</f>
        <v>33063.2</v>
      </c>
      <c r="BK107" s="266">
        <v>24180.66</v>
      </c>
      <c r="BL107" s="266">
        <v>8882.54</v>
      </c>
      <c r="BM107" s="293">
        <v>1.55</v>
      </c>
      <c r="BN107" s="293" t="s">
        <v>10</v>
      </c>
      <c r="BO107" s="266">
        <v>0</v>
      </c>
      <c r="BP107" s="266">
        <v>0</v>
      </c>
      <c r="BQ107" s="266">
        <v>0</v>
      </c>
      <c r="BR107" s="266">
        <v>0</v>
      </c>
      <c r="BS107" s="266">
        <v>0</v>
      </c>
      <c r="BT107" s="301"/>
      <c r="BU107" s="301"/>
    </row>
    <row r="108" s="10" customFormat="1" ht="33" customHeight="1" spans="1:73">
      <c r="A108" s="226">
        <v>3</v>
      </c>
      <c r="B108" s="100" t="s">
        <v>1085</v>
      </c>
      <c r="C108" s="227" t="s">
        <v>1103</v>
      </c>
      <c r="D108" s="228">
        <v>652722</v>
      </c>
      <c r="E108" s="227" t="s">
        <v>1104</v>
      </c>
      <c r="F108" s="227" t="s">
        <v>1105</v>
      </c>
      <c r="G108" s="227" t="s">
        <v>1106</v>
      </c>
      <c r="H108" s="227" t="s">
        <v>0</v>
      </c>
      <c r="I108" s="227" t="s">
        <v>209</v>
      </c>
      <c r="J108" s="253">
        <v>2020</v>
      </c>
      <c r="K108" s="254">
        <v>1</v>
      </c>
      <c r="L108" s="255">
        <v>44275</v>
      </c>
      <c r="M108" s="255">
        <v>44560</v>
      </c>
      <c r="N108" s="227" t="s">
        <v>1107</v>
      </c>
      <c r="O108" s="227" t="s">
        <v>1106</v>
      </c>
      <c r="P108" s="227" t="s">
        <v>1108</v>
      </c>
      <c r="Q108" s="227" t="s">
        <v>1109</v>
      </c>
      <c r="R108" s="266">
        <v>29161.57</v>
      </c>
      <c r="S108" s="226" t="s">
        <v>213</v>
      </c>
      <c r="T108" s="226" t="s">
        <v>213</v>
      </c>
      <c r="U108" s="226" t="s">
        <v>213</v>
      </c>
      <c r="V108" s="226" t="s">
        <v>213</v>
      </c>
      <c r="W108" s="226" t="s">
        <v>213</v>
      </c>
      <c r="X108" s="226" t="s">
        <v>213</v>
      </c>
      <c r="Y108" s="226" t="s">
        <v>213</v>
      </c>
      <c r="Z108" s="226" t="s">
        <v>213</v>
      </c>
      <c r="AA108" s="226" t="s">
        <v>213</v>
      </c>
      <c r="AB108" s="266">
        <v>6000</v>
      </c>
      <c r="AC108" s="266">
        <v>0</v>
      </c>
      <c r="AD108" s="233" t="s">
        <v>213</v>
      </c>
      <c r="AE108" s="226" t="s">
        <v>213</v>
      </c>
      <c r="AF108" s="226" t="s">
        <v>1110</v>
      </c>
      <c r="AG108" s="71" t="s">
        <v>423</v>
      </c>
      <c r="AH108" s="226" t="s">
        <v>214</v>
      </c>
      <c r="AI108" s="226"/>
      <c r="AJ108" s="226" t="s">
        <v>260</v>
      </c>
      <c r="AK108" s="266">
        <v>29161.57</v>
      </c>
      <c r="AL108" s="278">
        <v>0</v>
      </c>
      <c r="AM108" s="266">
        <v>6000</v>
      </c>
      <c r="AN108" s="266">
        <v>161.57</v>
      </c>
      <c r="AO108" s="266">
        <v>23000</v>
      </c>
      <c r="AP108" s="278">
        <v>0</v>
      </c>
      <c r="AQ108" s="278">
        <v>0</v>
      </c>
      <c r="AR108" s="278">
        <v>0</v>
      </c>
      <c r="AS108" s="278">
        <v>0</v>
      </c>
      <c r="AT108" s="278">
        <v>0</v>
      </c>
      <c r="AU108" s="278">
        <v>0</v>
      </c>
      <c r="AV108" s="278">
        <v>0</v>
      </c>
      <c r="AW108" s="266">
        <v>29161.57</v>
      </c>
      <c r="AX108" s="266">
        <v>6000</v>
      </c>
      <c r="AY108" s="266">
        <v>0</v>
      </c>
      <c r="AZ108" s="278">
        <v>0</v>
      </c>
      <c r="BA108" s="278">
        <v>0</v>
      </c>
      <c r="BB108" s="278">
        <v>0</v>
      </c>
      <c r="BC108" s="266">
        <v>6000</v>
      </c>
      <c r="BD108" s="266">
        <v>6000</v>
      </c>
      <c r="BE108" s="293" t="s">
        <v>13</v>
      </c>
      <c r="BF108" s="278">
        <v>79710.83</v>
      </c>
      <c r="BG108" s="266">
        <v>79710.83</v>
      </c>
      <c r="BH108" s="294">
        <v>0</v>
      </c>
      <c r="BI108" s="295">
        <v>0</v>
      </c>
      <c r="BJ108" s="278">
        <v>46261.69</v>
      </c>
      <c r="BK108" s="266">
        <v>29161.57</v>
      </c>
      <c r="BL108" s="266">
        <v>18205.59</v>
      </c>
      <c r="BM108" s="293">
        <v>1.51</v>
      </c>
      <c r="BN108" s="293" t="s">
        <v>13</v>
      </c>
      <c r="BO108" s="266">
        <v>0</v>
      </c>
      <c r="BP108" s="266">
        <v>0</v>
      </c>
      <c r="BQ108" s="266">
        <v>0</v>
      </c>
      <c r="BR108" s="266">
        <v>0</v>
      </c>
      <c r="BS108" s="266">
        <v>0</v>
      </c>
      <c r="BT108" s="301"/>
      <c r="BU108" s="301"/>
    </row>
    <row r="109" s="10" customFormat="1" ht="33" customHeight="1" spans="1:73">
      <c r="A109" s="226">
        <v>4</v>
      </c>
      <c r="B109" s="100" t="s">
        <v>1085</v>
      </c>
      <c r="C109" s="227" t="s">
        <v>1103</v>
      </c>
      <c r="D109" s="228">
        <v>652722</v>
      </c>
      <c r="E109" s="227" t="s">
        <v>1111</v>
      </c>
      <c r="F109" s="227" t="s">
        <v>1112</v>
      </c>
      <c r="G109" s="227" t="s">
        <v>1113</v>
      </c>
      <c r="H109" s="227" t="s">
        <v>25</v>
      </c>
      <c r="I109" s="227" t="s">
        <v>241</v>
      </c>
      <c r="J109" s="253">
        <v>2020</v>
      </c>
      <c r="K109" s="254">
        <v>1</v>
      </c>
      <c r="L109" s="255">
        <v>44287</v>
      </c>
      <c r="M109" s="255">
        <v>44561</v>
      </c>
      <c r="N109" s="227" t="s">
        <v>1113</v>
      </c>
      <c r="O109" s="227" t="s">
        <v>1113</v>
      </c>
      <c r="P109" s="227" t="s">
        <v>1114</v>
      </c>
      <c r="Q109" s="227" t="s">
        <v>1115</v>
      </c>
      <c r="R109" s="266">
        <v>7334</v>
      </c>
      <c r="S109" s="226" t="s">
        <v>213</v>
      </c>
      <c r="T109" s="226" t="s">
        <v>213</v>
      </c>
      <c r="U109" s="226" t="s">
        <v>213</v>
      </c>
      <c r="V109" s="226" t="s">
        <v>214</v>
      </c>
      <c r="W109" s="226" t="s">
        <v>213</v>
      </c>
      <c r="X109" s="226" t="s">
        <v>213</v>
      </c>
      <c r="Y109" s="226" t="s">
        <v>213</v>
      </c>
      <c r="Z109" s="226" t="s">
        <v>213</v>
      </c>
      <c r="AA109" s="226" t="s">
        <v>214</v>
      </c>
      <c r="AB109" s="266">
        <v>0</v>
      </c>
      <c r="AC109" s="266">
        <v>0</v>
      </c>
      <c r="AD109" s="233" t="s">
        <v>213</v>
      </c>
      <c r="AE109" s="226" t="s">
        <v>213</v>
      </c>
      <c r="AF109" s="226" t="s">
        <v>1116</v>
      </c>
      <c r="AG109" s="71" t="s">
        <v>423</v>
      </c>
      <c r="AH109" s="226" t="s">
        <v>214</v>
      </c>
      <c r="AI109" s="226"/>
      <c r="AJ109" s="226" t="s">
        <v>260</v>
      </c>
      <c r="AK109" s="266">
        <v>7334</v>
      </c>
      <c r="AL109" s="266">
        <v>2334</v>
      </c>
      <c r="AM109" s="266">
        <v>5000</v>
      </c>
      <c r="AN109" s="278">
        <v>0</v>
      </c>
      <c r="AO109" s="278">
        <v>0</v>
      </c>
      <c r="AP109" s="278">
        <v>0</v>
      </c>
      <c r="AQ109" s="278">
        <v>0</v>
      </c>
      <c r="AR109" s="278">
        <v>0</v>
      </c>
      <c r="AS109" s="278">
        <v>0</v>
      </c>
      <c r="AT109" s="278">
        <v>0</v>
      </c>
      <c r="AU109" s="278">
        <v>0</v>
      </c>
      <c r="AV109" s="278">
        <v>0</v>
      </c>
      <c r="AW109" s="266">
        <v>7334</v>
      </c>
      <c r="AX109" s="266">
        <v>5000</v>
      </c>
      <c r="AY109" s="266">
        <v>0</v>
      </c>
      <c r="AZ109" s="278">
        <v>0</v>
      </c>
      <c r="BA109" s="278">
        <v>0</v>
      </c>
      <c r="BB109" s="278">
        <v>0</v>
      </c>
      <c r="BC109" s="266">
        <v>5000</v>
      </c>
      <c r="BD109" s="266">
        <v>0</v>
      </c>
      <c r="BE109" s="293" t="s">
        <v>10</v>
      </c>
      <c r="BF109" s="278">
        <v>19644.75</v>
      </c>
      <c r="BG109" s="266">
        <v>19644.75</v>
      </c>
      <c r="BH109" s="294">
        <v>0</v>
      </c>
      <c r="BI109" s="295">
        <v>0</v>
      </c>
      <c r="BJ109" s="278">
        <v>9974.36</v>
      </c>
      <c r="BK109" s="266">
        <v>7334</v>
      </c>
      <c r="BL109" s="266">
        <v>8101.65</v>
      </c>
      <c r="BM109" s="293">
        <v>1.59</v>
      </c>
      <c r="BN109" s="293" t="s">
        <v>10</v>
      </c>
      <c r="BO109" s="266">
        <v>0</v>
      </c>
      <c r="BP109" s="266">
        <v>0</v>
      </c>
      <c r="BQ109" s="266">
        <v>0</v>
      </c>
      <c r="BR109" s="266">
        <v>0</v>
      </c>
      <c r="BS109" s="266">
        <v>0</v>
      </c>
      <c r="BT109" s="301"/>
      <c r="BU109" s="301"/>
    </row>
    <row r="110" s="10" customFormat="1" ht="33" customHeight="1" spans="1:73">
      <c r="A110" s="226">
        <v>5</v>
      </c>
      <c r="B110" s="100" t="s">
        <v>1085</v>
      </c>
      <c r="C110" s="227" t="s">
        <v>1117</v>
      </c>
      <c r="D110" s="228">
        <v>652723</v>
      </c>
      <c r="E110" s="227" t="s">
        <v>1118</v>
      </c>
      <c r="F110" s="227" t="s">
        <v>1119</v>
      </c>
      <c r="G110" s="227" t="s">
        <v>1120</v>
      </c>
      <c r="H110" s="227" t="s">
        <v>41</v>
      </c>
      <c r="I110" s="227" t="s">
        <v>241</v>
      </c>
      <c r="J110" s="253">
        <v>2020</v>
      </c>
      <c r="K110" s="254">
        <v>2</v>
      </c>
      <c r="L110" s="255">
        <v>44317</v>
      </c>
      <c r="M110" s="255">
        <v>44896</v>
      </c>
      <c r="N110" s="227" t="s">
        <v>1120</v>
      </c>
      <c r="O110" s="227" t="s">
        <v>1120</v>
      </c>
      <c r="P110" s="227" t="s">
        <v>1121</v>
      </c>
      <c r="Q110" s="227" t="s">
        <v>1122</v>
      </c>
      <c r="R110" s="266">
        <v>10000</v>
      </c>
      <c r="S110" s="226" t="s">
        <v>213</v>
      </c>
      <c r="T110" s="226" t="s">
        <v>213</v>
      </c>
      <c r="U110" s="226" t="s">
        <v>213</v>
      </c>
      <c r="V110" s="226" t="s">
        <v>213</v>
      </c>
      <c r="W110" s="226" t="s">
        <v>213</v>
      </c>
      <c r="X110" s="226" t="s">
        <v>213</v>
      </c>
      <c r="Y110" s="226" t="s">
        <v>213</v>
      </c>
      <c r="Z110" s="226" t="s">
        <v>213</v>
      </c>
      <c r="AA110" s="226" t="s">
        <v>213</v>
      </c>
      <c r="AB110" s="266">
        <v>0</v>
      </c>
      <c r="AC110" s="266">
        <v>0</v>
      </c>
      <c r="AD110" s="233" t="s">
        <v>213</v>
      </c>
      <c r="AE110" s="226" t="s">
        <v>213</v>
      </c>
      <c r="AF110" s="226" t="s">
        <v>1123</v>
      </c>
      <c r="AG110" s="71" t="s">
        <v>423</v>
      </c>
      <c r="AH110" s="226" t="s">
        <v>214</v>
      </c>
      <c r="AI110" s="226"/>
      <c r="AJ110" s="226" t="s">
        <v>260</v>
      </c>
      <c r="AK110" s="266">
        <v>10000</v>
      </c>
      <c r="AL110" s="266">
        <v>2000</v>
      </c>
      <c r="AM110" s="266">
        <v>8000</v>
      </c>
      <c r="AN110" s="266">
        <v>0</v>
      </c>
      <c r="AO110" s="266">
        <v>0</v>
      </c>
      <c r="AP110" s="278">
        <v>0</v>
      </c>
      <c r="AQ110" s="278">
        <v>0</v>
      </c>
      <c r="AR110" s="278">
        <v>0</v>
      </c>
      <c r="AS110" s="278">
        <v>0</v>
      </c>
      <c r="AT110" s="278">
        <v>0</v>
      </c>
      <c r="AU110" s="278">
        <v>0</v>
      </c>
      <c r="AV110" s="278">
        <v>0</v>
      </c>
      <c r="AW110" s="266">
        <v>8000</v>
      </c>
      <c r="AX110" s="266">
        <v>8000</v>
      </c>
      <c r="AY110" s="266">
        <v>2000</v>
      </c>
      <c r="AZ110" s="278">
        <v>0</v>
      </c>
      <c r="BA110" s="278">
        <v>0</v>
      </c>
      <c r="BB110" s="278">
        <v>0</v>
      </c>
      <c r="BC110" s="266">
        <v>8000</v>
      </c>
      <c r="BD110" s="266">
        <v>0</v>
      </c>
      <c r="BE110" s="293" t="s">
        <v>10</v>
      </c>
      <c r="BF110" s="266">
        <v>32094.5</v>
      </c>
      <c r="BG110" s="266">
        <v>32094.5</v>
      </c>
      <c r="BH110" s="266">
        <v>0</v>
      </c>
      <c r="BI110" s="278">
        <v>0</v>
      </c>
      <c r="BJ110" s="278">
        <v>21703.91</v>
      </c>
      <c r="BK110" s="266">
        <v>10000</v>
      </c>
      <c r="BL110" s="266">
        <v>11703.91</v>
      </c>
      <c r="BM110" s="293">
        <v>1.76</v>
      </c>
      <c r="BN110" s="293" t="s">
        <v>10</v>
      </c>
      <c r="BO110" s="266">
        <v>0</v>
      </c>
      <c r="BP110" s="266">
        <v>0</v>
      </c>
      <c r="BQ110" s="266">
        <v>0</v>
      </c>
      <c r="BR110" s="266">
        <v>0</v>
      </c>
      <c r="BS110" s="266">
        <v>0</v>
      </c>
      <c r="BT110" s="301"/>
      <c r="BU110" s="301"/>
    </row>
    <row r="111" s="48" customFormat="1" ht="33" customHeight="1" spans="1:73">
      <c r="A111" s="218" t="s">
        <v>1124</v>
      </c>
      <c r="B111" s="219"/>
      <c r="C111" s="219"/>
      <c r="D111" s="219"/>
      <c r="E111" s="219"/>
      <c r="F111" s="219"/>
      <c r="G111" s="77"/>
      <c r="H111" s="77"/>
      <c r="I111" s="77"/>
      <c r="J111" s="77"/>
      <c r="K111" s="77"/>
      <c r="L111" s="77"/>
      <c r="M111" s="77"/>
      <c r="N111" s="77"/>
      <c r="O111" s="77"/>
      <c r="P111" s="77"/>
      <c r="Q111" s="77"/>
      <c r="R111" s="133">
        <f>SUM(R112:R132)</f>
        <v>725278.81</v>
      </c>
      <c r="S111" s="134"/>
      <c r="T111" s="134"/>
      <c r="U111" s="134"/>
      <c r="V111" s="134"/>
      <c r="W111" s="134"/>
      <c r="X111" s="134"/>
      <c r="Y111" s="134"/>
      <c r="Z111" s="134"/>
      <c r="AA111" s="134"/>
      <c r="AB111" s="133">
        <f>SUM(AB112:AB132)</f>
        <v>4000</v>
      </c>
      <c r="AC111" s="133">
        <f>SUM(AC112:AC132)</f>
        <v>0</v>
      </c>
      <c r="AD111" s="134"/>
      <c r="AE111" s="134"/>
      <c r="AF111" s="134"/>
      <c r="AG111" s="134"/>
      <c r="AH111" s="134"/>
      <c r="AI111" s="134"/>
      <c r="AJ111" s="134"/>
      <c r="AK111" s="133">
        <f t="shared" ref="AK111:BD111" si="19">SUM(AK112:AK132)</f>
        <v>725278.81</v>
      </c>
      <c r="AL111" s="133">
        <f t="shared" si="19"/>
        <v>39000</v>
      </c>
      <c r="AM111" s="133">
        <f t="shared" si="19"/>
        <v>389000</v>
      </c>
      <c r="AN111" s="133">
        <f t="shared" si="19"/>
        <v>240090</v>
      </c>
      <c r="AO111" s="133">
        <f t="shared" si="19"/>
        <v>4000</v>
      </c>
      <c r="AP111" s="133">
        <f t="shared" si="19"/>
        <v>53188.81</v>
      </c>
      <c r="AQ111" s="133">
        <f t="shared" si="19"/>
        <v>57100</v>
      </c>
      <c r="AR111" s="133">
        <f t="shared" si="19"/>
        <v>100</v>
      </c>
      <c r="AS111" s="133">
        <f t="shared" si="19"/>
        <v>57000</v>
      </c>
      <c r="AT111" s="133">
        <f t="shared" si="19"/>
        <v>0</v>
      </c>
      <c r="AU111" s="133">
        <f t="shared" si="19"/>
        <v>0</v>
      </c>
      <c r="AV111" s="133">
        <f t="shared" si="19"/>
        <v>0</v>
      </c>
      <c r="AW111" s="133">
        <f t="shared" si="19"/>
        <v>492233.09</v>
      </c>
      <c r="AX111" s="133">
        <f t="shared" si="19"/>
        <v>285000</v>
      </c>
      <c r="AY111" s="133">
        <f t="shared" si="19"/>
        <v>63320.2</v>
      </c>
      <c r="AZ111" s="133">
        <f t="shared" si="19"/>
        <v>36000</v>
      </c>
      <c r="BA111" s="133">
        <f t="shared" si="19"/>
        <v>19435.52</v>
      </c>
      <c r="BB111" s="133">
        <f t="shared" si="19"/>
        <v>11000</v>
      </c>
      <c r="BC111" s="133">
        <f t="shared" si="19"/>
        <v>241000</v>
      </c>
      <c r="BD111" s="133">
        <f t="shared" si="19"/>
        <v>4000</v>
      </c>
      <c r="BE111" s="133"/>
      <c r="BF111" s="133">
        <f t="shared" ref="BF111:BL111" si="20">SUM(BF112:BF132)</f>
        <v>687843</v>
      </c>
      <c r="BG111" s="133">
        <f t="shared" si="20"/>
        <v>687843</v>
      </c>
      <c r="BH111" s="133">
        <f t="shared" si="20"/>
        <v>0</v>
      </c>
      <c r="BI111" s="133">
        <f t="shared" si="20"/>
        <v>0</v>
      </c>
      <c r="BJ111" s="133">
        <f t="shared" si="20"/>
        <v>389652.54</v>
      </c>
      <c r="BK111" s="133">
        <f t="shared" si="20"/>
        <v>196700</v>
      </c>
      <c r="BL111" s="133">
        <f t="shared" si="20"/>
        <v>192952.54</v>
      </c>
      <c r="BM111" s="133"/>
      <c r="BN111" s="133"/>
      <c r="BO111" s="133">
        <f t="shared" ref="BO111:BS111" si="21">SUM(BO112:BO132)</f>
        <v>0</v>
      </c>
      <c r="BP111" s="133">
        <f t="shared" si="21"/>
        <v>0</v>
      </c>
      <c r="BQ111" s="133">
        <f t="shared" si="21"/>
        <v>0</v>
      </c>
      <c r="BR111" s="133">
        <f t="shared" si="21"/>
        <v>0</v>
      </c>
      <c r="BS111" s="133">
        <f t="shared" si="21"/>
        <v>0</v>
      </c>
      <c r="BT111" s="77"/>
      <c r="BU111" s="77"/>
    </row>
    <row r="112" s="49" customFormat="1" ht="33" customHeight="1" spans="1:73">
      <c r="A112" s="229">
        <v>1</v>
      </c>
      <c r="B112" s="230" t="s">
        <v>1125</v>
      </c>
      <c r="C112" s="231" t="s">
        <v>808</v>
      </c>
      <c r="D112" s="229">
        <v>652800</v>
      </c>
      <c r="E112" s="231" t="s">
        <v>1126</v>
      </c>
      <c r="F112" s="231" t="s">
        <v>1127</v>
      </c>
      <c r="G112" s="231" t="s">
        <v>1128</v>
      </c>
      <c r="H112" s="231" t="s">
        <v>33</v>
      </c>
      <c r="I112" s="231" t="s">
        <v>241</v>
      </c>
      <c r="J112" s="229">
        <v>2020</v>
      </c>
      <c r="K112" s="229">
        <v>3</v>
      </c>
      <c r="L112" s="256">
        <v>44136</v>
      </c>
      <c r="M112" s="256">
        <v>45261</v>
      </c>
      <c r="N112" s="257" t="s">
        <v>1128</v>
      </c>
      <c r="O112" s="257" t="s">
        <v>1129</v>
      </c>
      <c r="P112" s="257" t="s">
        <v>1130</v>
      </c>
      <c r="Q112" s="257" t="s">
        <v>1131</v>
      </c>
      <c r="R112" s="267">
        <v>128588.81</v>
      </c>
      <c r="S112" s="257" t="s">
        <v>213</v>
      </c>
      <c r="T112" s="257" t="s">
        <v>213</v>
      </c>
      <c r="U112" s="257" t="s">
        <v>213</v>
      </c>
      <c r="V112" s="257" t="s">
        <v>214</v>
      </c>
      <c r="W112" s="257" t="s">
        <v>213</v>
      </c>
      <c r="X112" s="257" t="s">
        <v>213</v>
      </c>
      <c r="Y112" s="257" t="s">
        <v>213</v>
      </c>
      <c r="Z112" s="257" t="s">
        <v>213</v>
      </c>
      <c r="AA112" s="257" t="s">
        <v>213</v>
      </c>
      <c r="AB112" s="272"/>
      <c r="AC112" s="272"/>
      <c r="AD112" s="229" t="s">
        <v>213</v>
      </c>
      <c r="AE112" s="229" t="s">
        <v>213</v>
      </c>
      <c r="AF112" s="257" t="s">
        <v>1132</v>
      </c>
      <c r="AG112" s="257" t="s">
        <v>215</v>
      </c>
      <c r="AH112" s="257" t="s">
        <v>214</v>
      </c>
      <c r="AI112" s="229" t="s">
        <v>214</v>
      </c>
      <c r="AJ112" s="229" t="s">
        <v>260</v>
      </c>
      <c r="AK112" s="279">
        <f t="shared" ref="AK112:AK132" si="22">AL112+AM112+AN112+AO112+AP112</f>
        <v>128588.81</v>
      </c>
      <c r="AL112" s="279">
        <v>0</v>
      </c>
      <c r="AM112" s="279">
        <v>80000</v>
      </c>
      <c r="AN112" s="279">
        <v>0</v>
      </c>
      <c r="AO112" s="279">
        <v>0</v>
      </c>
      <c r="AP112" s="279">
        <v>48588.81</v>
      </c>
      <c r="AQ112" s="279">
        <f t="shared" ref="AQ112:AQ132" si="23">AR112+AS112+AT112+AU112+AV112</f>
        <v>0</v>
      </c>
      <c r="AR112" s="279">
        <v>0</v>
      </c>
      <c r="AS112" s="279">
        <v>0</v>
      </c>
      <c r="AT112" s="279">
        <v>0</v>
      </c>
      <c r="AU112" s="279">
        <v>0</v>
      </c>
      <c r="AV112" s="279">
        <v>0</v>
      </c>
      <c r="AW112" s="279">
        <v>65433.09</v>
      </c>
      <c r="AX112" s="279">
        <v>43000</v>
      </c>
      <c r="AY112" s="279">
        <v>43720.2</v>
      </c>
      <c r="AZ112" s="279">
        <v>26000</v>
      </c>
      <c r="BA112" s="279">
        <v>19435.52</v>
      </c>
      <c r="BB112" s="279">
        <v>11000</v>
      </c>
      <c r="BC112" s="272">
        <v>43000</v>
      </c>
      <c r="BD112" s="272">
        <v>0</v>
      </c>
      <c r="BE112" s="279" t="s">
        <v>10</v>
      </c>
      <c r="BF112" s="296">
        <f t="shared" ref="BF112:BF132" si="24">BG112+BH112+BI112</f>
        <v>256119.5</v>
      </c>
      <c r="BG112" s="296">
        <v>256119.5</v>
      </c>
      <c r="BH112" s="296">
        <v>0</v>
      </c>
      <c r="BI112" s="296">
        <v>0</v>
      </c>
      <c r="BJ112" s="296">
        <f t="shared" ref="BJ112:BJ132" si="25">BK112+BL112</f>
        <v>204097.1</v>
      </c>
      <c r="BK112" s="296">
        <v>80000</v>
      </c>
      <c r="BL112" s="296">
        <v>124097.1</v>
      </c>
      <c r="BM112" s="279">
        <v>1.43</v>
      </c>
      <c r="BN112" s="279" t="s">
        <v>10</v>
      </c>
      <c r="BO112" s="279"/>
      <c r="BP112" s="279"/>
      <c r="BQ112" s="279"/>
      <c r="BR112" s="279"/>
      <c r="BS112" s="279"/>
      <c r="BT112" s="229"/>
      <c r="BU112" s="229"/>
    </row>
    <row r="113" s="49" customFormat="1" ht="33" customHeight="1" spans="1:73">
      <c r="A113" s="232">
        <v>2</v>
      </c>
      <c r="B113" s="226" t="s">
        <v>1125</v>
      </c>
      <c r="C113" s="226" t="s">
        <v>1133</v>
      </c>
      <c r="D113" s="226">
        <v>652801</v>
      </c>
      <c r="E113" s="233" t="s">
        <v>1134</v>
      </c>
      <c r="F113" s="233" t="s">
        <v>1135</v>
      </c>
      <c r="G113" s="226" t="s">
        <v>1136</v>
      </c>
      <c r="H113" s="233" t="s">
        <v>57</v>
      </c>
      <c r="I113" s="233" t="s">
        <v>209</v>
      </c>
      <c r="J113" s="233" t="s">
        <v>274</v>
      </c>
      <c r="K113" s="232">
        <v>1</v>
      </c>
      <c r="L113" s="255">
        <v>44105</v>
      </c>
      <c r="M113" s="255">
        <v>44896</v>
      </c>
      <c r="N113" s="226" t="s">
        <v>1137</v>
      </c>
      <c r="O113" s="226" t="s">
        <v>87</v>
      </c>
      <c r="P113" s="226" t="s">
        <v>1138</v>
      </c>
      <c r="Q113" s="226" t="s">
        <v>1139</v>
      </c>
      <c r="R113" s="266">
        <v>45000</v>
      </c>
      <c r="S113" s="232" t="s">
        <v>213</v>
      </c>
      <c r="T113" s="232" t="s">
        <v>213</v>
      </c>
      <c r="U113" s="232" t="s">
        <v>213</v>
      </c>
      <c r="V113" s="232" t="s">
        <v>214</v>
      </c>
      <c r="W113" s="232" t="s">
        <v>213</v>
      </c>
      <c r="X113" s="232" t="s">
        <v>213</v>
      </c>
      <c r="Y113" s="232" t="s">
        <v>213</v>
      </c>
      <c r="Z113" s="232" t="s">
        <v>213</v>
      </c>
      <c r="AA113" s="232" t="s">
        <v>213</v>
      </c>
      <c r="AB113" s="266"/>
      <c r="AC113" s="266"/>
      <c r="AD113" s="232" t="s">
        <v>213</v>
      </c>
      <c r="AE113" s="232" t="s">
        <v>213</v>
      </c>
      <c r="AF113" s="232" t="s">
        <v>1140</v>
      </c>
      <c r="AG113" s="232" t="s">
        <v>423</v>
      </c>
      <c r="AH113" s="232" t="s">
        <v>214</v>
      </c>
      <c r="AI113" s="232" t="s">
        <v>214</v>
      </c>
      <c r="AJ113" s="232" t="s">
        <v>260</v>
      </c>
      <c r="AK113" s="280">
        <f t="shared" si="22"/>
        <v>45000</v>
      </c>
      <c r="AL113" s="280">
        <v>0</v>
      </c>
      <c r="AM113" s="280">
        <v>35000</v>
      </c>
      <c r="AN113" s="280">
        <v>10000</v>
      </c>
      <c r="AO113" s="280">
        <v>0</v>
      </c>
      <c r="AP113" s="280">
        <v>0</v>
      </c>
      <c r="AQ113" s="280">
        <f t="shared" si="23"/>
        <v>100</v>
      </c>
      <c r="AR113" s="280">
        <v>100</v>
      </c>
      <c r="AS113" s="280">
        <v>0</v>
      </c>
      <c r="AT113" s="280">
        <v>0</v>
      </c>
      <c r="AU113" s="280">
        <v>0</v>
      </c>
      <c r="AV113" s="280">
        <v>0</v>
      </c>
      <c r="AW113" s="280">
        <v>45000</v>
      </c>
      <c r="AX113" s="280">
        <v>35000</v>
      </c>
      <c r="AY113" s="280">
        <v>0</v>
      </c>
      <c r="AZ113" s="280">
        <v>0</v>
      </c>
      <c r="BA113" s="280">
        <v>0</v>
      </c>
      <c r="BB113" s="280">
        <v>0</v>
      </c>
      <c r="BC113" s="268">
        <v>20000</v>
      </c>
      <c r="BD113" s="266">
        <v>0</v>
      </c>
      <c r="BE113" s="280" t="s">
        <v>10</v>
      </c>
      <c r="BF113" s="282">
        <f t="shared" si="24"/>
        <v>29000</v>
      </c>
      <c r="BG113" s="280">
        <v>29000</v>
      </c>
      <c r="BH113" s="280">
        <v>0</v>
      </c>
      <c r="BI113" s="280">
        <v>0</v>
      </c>
      <c r="BJ113" s="282">
        <f t="shared" si="25"/>
        <v>0</v>
      </c>
      <c r="BK113" s="280">
        <v>0</v>
      </c>
      <c r="BL113" s="280">
        <v>0</v>
      </c>
      <c r="BM113" s="280">
        <v>1.25</v>
      </c>
      <c r="BN113" s="280" t="s">
        <v>10</v>
      </c>
      <c r="BO113" s="280"/>
      <c r="BP113" s="280"/>
      <c r="BQ113" s="280"/>
      <c r="BR113" s="280"/>
      <c r="BS113" s="280"/>
      <c r="BT113" s="232"/>
      <c r="BU113" s="232"/>
    </row>
    <row r="114" s="50" customFormat="1" ht="33" customHeight="1" spans="1:73">
      <c r="A114" s="232">
        <v>3</v>
      </c>
      <c r="B114" s="226" t="s">
        <v>1125</v>
      </c>
      <c r="C114" s="226" t="s">
        <v>1133</v>
      </c>
      <c r="D114" s="226">
        <v>652801</v>
      </c>
      <c r="E114" s="226" t="s">
        <v>1141</v>
      </c>
      <c r="F114" s="226" t="s">
        <v>1142</v>
      </c>
      <c r="G114" s="226" t="s">
        <v>1136</v>
      </c>
      <c r="H114" s="234" t="s">
        <v>61</v>
      </c>
      <c r="I114" s="226" t="s">
        <v>209</v>
      </c>
      <c r="J114" s="226" t="s">
        <v>274</v>
      </c>
      <c r="K114" s="226">
        <v>1</v>
      </c>
      <c r="L114" s="255">
        <v>43922</v>
      </c>
      <c r="M114" s="255">
        <v>44652</v>
      </c>
      <c r="N114" s="226" t="s">
        <v>1137</v>
      </c>
      <c r="O114" s="226" t="s">
        <v>87</v>
      </c>
      <c r="P114" s="226" t="s">
        <v>1143</v>
      </c>
      <c r="Q114" s="226" t="s">
        <v>1144</v>
      </c>
      <c r="R114" s="266">
        <v>164290</v>
      </c>
      <c r="S114" s="226" t="s">
        <v>213</v>
      </c>
      <c r="T114" s="226" t="s">
        <v>213</v>
      </c>
      <c r="U114" s="226" t="s">
        <v>213</v>
      </c>
      <c r="V114" s="226" t="s">
        <v>214</v>
      </c>
      <c r="W114" s="226" t="s">
        <v>213</v>
      </c>
      <c r="X114" s="226" t="s">
        <v>213</v>
      </c>
      <c r="Y114" s="226" t="s">
        <v>213</v>
      </c>
      <c r="Z114" s="226" t="s">
        <v>213</v>
      </c>
      <c r="AA114" s="226" t="s">
        <v>213</v>
      </c>
      <c r="AB114" s="266"/>
      <c r="AC114" s="266"/>
      <c r="AD114" s="233" t="s">
        <v>213</v>
      </c>
      <c r="AE114" s="226" t="s">
        <v>213</v>
      </c>
      <c r="AF114" s="226" t="s">
        <v>1145</v>
      </c>
      <c r="AG114" s="226" t="s">
        <v>423</v>
      </c>
      <c r="AH114" s="226" t="s">
        <v>214</v>
      </c>
      <c r="AI114" s="232" t="s">
        <v>214</v>
      </c>
      <c r="AJ114" s="226" t="s">
        <v>260</v>
      </c>
      <c r="AK114" s="280">
        <f t="shared" si="22"/>
        <v>164290</v>
      </c>
      <c r="AL114" s="280">
        <v>0</v>
      </c>
      <c r="AM114" s="280">
        <v>100000</v>
      </c>
      <c r="AN114" s="280">
        <v>64290</v>
      </c>
      <c r="AO114" s="280">
        <v>0</v>
      </c>
      <c r="AP114" s="280">
        <v>0</v>
      </c>
      <c r="AQ114" s="280">
        <f t="shared" si="23"/>
        <v>50000</v>
      </c>
      <c r="AR114" s="280">
        <v>0</v>
      </c>
      <c r="AS114" s="280">
        <v>50000</v>
      </c>
      <c r="AT114" s="280">
        <v>0</v>
      </c>
      <c r="AU114" s="280">
        <v>0</v>
      </c>
      <c r="AV114" s="280">
        <v>0</v>
      </c>
      <c r="AW114" s="280">
        <v>50000</v>
      </c>
      <c r="AX114" s="280">
        <v>50000</v>
      </c>
      <c r="AY114" s="280">
        <v>0</v>
      </c>
      <c r="AZ114" s="280">
        <v>0</v>
      </c>
      <c r="BA114" s="280">
        <v>0</v>
      </c>
      <c r="BB114" s="280">
        <v>0</v>
      </c>
      <c r="BC114" s="266">
        <v>50000</v>
      </c>
      <c r="BD114" s="266">
        <v>0</v>
      </c>
      <c r="BE114" s="280" t="s">
        <v>10</v>
      </c>
      <c r="BF114" s="282">
        <f t="shared" si="24"/>
        <v>72500</v>
      </c>
      <c r="BG114" s="280">
        <v>72500</v>
      </c>
      <c r="BH114" s="280">
        <v>0</v>
      </c>
      <c r="BI114" s="280">
        <v>0</v>
      </c>
      <c r="BJ114" s="282">
        <f t="shared" si="25"/>
        <v>0</v>
      </c>
      <c r="BK114" s="280">
        <v>0</v>
      </c>
      <c r="BL114" s="280">
        <v>0</v>
      </c>
      <c r="BM114" s="280">
        <v>2.54</v>
      </c>
      <c r="BN114" s="280" t="s">
        <v>10</v>
      </c>
      <c r="BO114" s="280"/>
      <c r="BP114" s="280"/>
      <c r="BQ114" s="280"/>
      <c r="BR114" s="280"/>
      <c r="BS114" s="280"/>
      <c r="BT114" s="232"/>
      <c r="BU114" s="232"/>
    </row>
    <row r="115" s="50" customFormat="1" ht="33" customHeight="1" spans="1:73">
      <c r="A115" s="232">
        <v>4</v>
      </c>
      <c r="B115" s="226" t="s">
        <v>1125</v>
      </c>
      <c r="C115" s="226" t="s">
        <v>1133</v>
      </c>
      <c r="D115" s="226">
        <v>652801</v>
      </c>
      <c r="E115" s="226" t="s">
        <v>1146</v>
      </c>
      <c r="F115" s="226" t="s">
        <v>1147</v>
      </c>
      <c r="G115" s="226" t="s">
        <v>1136</v>
      </c>
      <c r="H115" s="226" t="s">
        <v>47</v>
      </c>
      <c r="I115" s="226" t="s">
        <v>241</v>
      </c>
      <c r="J115" s="226" t="s">
        <v>274</v>
      </c>
      <c r="K115" s="226">
        <v>1</v>
      </c>
      <c r="L115" s="255">
        <v>44166</v>
      </c>
      <c r="M115" s="255">
        <v>45261</v>
      </c>
      <c r="N115" s="226" t="s">
        <v>1137</v>
      </c>
      <c r="O115" s="226" t="s">
        <v>87</v>
      </c>
      <c r="P115" s="226" t="s">
        <v>1148</v>
      </c>
      <c r="Q115" s="226" t="s">
        <v>1149</v>
      </c>
      <c r="R115" s="266">
        <v>37500</v>
      </c>
      <c r="S115" s="226" t="s">
        <v>213</v>
      </c>
      <c r="T115" s="226" t="s">
        <v>213</v>
      </c>
      <c r="U115" s="226" t="s">
        <v>213</v>
      </c>
      <c r="V115" s="226" t="s">
        <v>214</v>
      </c>
      <c r="W115" s="226" t="s">
        <v>213</v>
      </c>
      <c r="X115" s="226" t="s">
        <v>213</v>
      </c>
      <c r="Y115" s="226" t="s">
        <v>213</v>
      </c>
      <c r="Z115" s="226" t="s">
        <v>213</v>
      </c>
      <c r="AA115" s="226" t="s">
        <v>213</v>
      </c>
      <c r="AB115" s="266"/>
      <c r="AC115" s="266"/>
      <c r="AD115" s="233" t="s">
        <v>213</v>
      </c>
      <c r="AE115" s="226" t="s">
        <v>213</v>
      </c>
      <c r="AF115" s="226" t="s">
        <v>1150</v>
      </c>
      <c r="AG115" s="226" t="s">
        <v>423</v>
      </c>
      <c r="AH115" s="226" t="s">
        <v>214</v>
      </c>
      <c r="AI115" s="232" t="s">
        <v>214</v>
      </c>
      <c r="AJ115" s="226" t="s">
        <v>260</v>
      </c>
      <c r="AK115" s="280">
        <f t="shared" si="22"/>
        <v>37500</v>
      </c>
      <c r="AL115" s="280">
        <v>0</v>
      </c>
      <c r="AM115" s="280">
        <v>30000</v>
      </c>
      <c r="AN115" s="280">
        <v>7500</v>
      </c>
      <c r="AO115" s="280">
        <v>0</v>
      </c>
      <c r="AP115" s="280">
        <v>0</v>
      </c>
      <c r="AQ115" s="280">
        <f t="shared" si="23"/>
        <v>0</v>
      </c>
      <c r="AR115" s="280">
        <v>0</v>
      </c>
      <c r="AS115" s="280">
        <v>0</v>
      </c>
      <c r="AT115" s="280">
        <v>0</v>
      </c>
      <c r="AU115" s="280">
        <v>0</v>
      </c>
      <c r="AV115" s="280">
        <v>0</v>
      </c>
      <c r="AW115" s="280">
        <v>37500</v>
      </c>
      <c r="AX115" s="280">
        <v>30000</v>
      </c>
      <c r="AY115" s="280">
        <v>0</v>
      </c>
      <c r="AZ115" s="280">
        <v>0</v>
      </c>
      <c r="BA115" s="280">
        <v>0</v>
      </c>
      <c r="BB115" s="280">
        <v>0</v>
      </c>
      <c r="BC115" s="268">
        <v>10000</v>
      </c>
      <c r="BD115" s="266">
        <v>0</v>
      </c>
      <c r="BE115" s="280" t="s">
        <v>10</v>
      </c>
      <c r="BF115" s="282">
        <f t="shared" si="24"/>
        <v>14500</v>
      </c>
      <c r="BG115" s="280">
        <v>14500</v>
      </c>
      <c r="BH115" s="280">
        <v>0</v>
      </c>
      <c r="BI115" s="280">
        <v>0</v>
      </c>
      <c r="BJ115" s="282">
        <f t="shared" si="25"/>
        <v>0</v>
      </c>
      <c r="BK115" s="280">
        <v>0</v>
      </c>
      <c r="BL115" s="280">
        <v>0</v>
      </c>
      <c r="BM115" s="280">
        <v>3.68</v>
      </c>
      <c r="BN115" s="280" t="s">
        <v>10</v>
      </c>
      <c r="BO115" s="280"/>
      <c r="BP115" s="280"/>
      <c r="BQ115" s="280"/>
      <c r="BR115" s="280"/>
      <c r="BS115" s="280"/>
      <c r="BT115" s="232"/>
      <c r="BU115" s="232"/>
    </row>
    <row r="116" s="50" customFormat="1" ht="33" customHeight="1" spans="1:73">
      <c r="A116" s="232">
        <v>5</v>
      </c>
      <c r="B116" s="226" t="s">
        <v>1125</v>
      </c>
      <c r="C116" s="226" t="s">
        <v>1133</v>
      </c>
      <c r="D116" s="226">
        <v>652801</v>
      </c>
      <c r="E116" s="226" t="s">
        <v>1151</v>
      </c>
      <c r="F116" s="226" t="s">
        <v>1152</v>
      </c>
      <c r="G116" s="226" t="s">
        <v>1153</v>
      </c>
      <c r="H116" s="226" t="s">
        <v>55</v>
      </c>
      <c r="I116" s="226" t="s">
        <v>241</v>
      </c>
      <c r="J116" s="226" t="s">
        <v>1154</v>
      </c>
      <c r="K116" s="226">
        <v>1</v>
      </c>
      <c r="L116" s="255">
        <v>44440</v>
      </c>
      <c r="M116" s="258">
        <v>44805</v>
      </c>
      <c r="N116" s="226" t="s">
        <v>1155</v>
      </c>
      <c r="O116" s="226" t="s">
        <v>87</v>
      </c>
      <c r="P116" s="226" t="s">
        <v>1156</v>
      </c>
      <c r="Q116" s="226" t="s">
        <v>1157</v>
      </c>
      <c r="R116" s="266">
        <v>55000</v>
      </c>
      <c r="S116" s="226" t="s">
        <v>213</v>
      </c>
      <c r="T116" s="226" t="s">
        <v>213</v>
      </c>
      <c r="U116" s="226" t="s">
        <v>213</v>
      </c>
      <c r="V116" s="226" t="s">
        <v>214</v>
      </c>
      <c r="W116" s="226" t="s">
        <v>213</v>
      </c>
      <c r="X116" s="226" t="s">
        <v>213</v>
      </c>
      <c r="Y116" s="226" t="s">
        <v>213</v>
      </c>
      <c r="Z116" s="226" t="s">
        <v>213</v>
      </c>
      <c r="AA116" s="226" t="s">
        <v>213</v>
      </c>
      <c r="AB116" s="266"/>
      <c r="AC116" s="266"/>
      <c r="AD116" s="233" t="s">
        <v>213</v>
      </c>
      <c r="AE116" s="226" t="s">
        <v>213</v>
      </c>
      <c r="AF116" s="226" t="s">
        <v>1158</v>
      </c>
      <c r="AG116" s="226" t="s">
        <v>423</v>
      </c>
      <c r="AH116" s="226" t="s">
        <v>214</v>
      </c>
      <c r="AI116" s="232" t="s">
        <v>214</v>
      </c>
      <c r="AJ116" s="226" t="s">
        <v>260</v>
      </c>
      <c r="AK116" s="280">
        <f t="shared" si="22"/>
        <v>55000</v>
      </c>
      <c r="AL116" s="280">
        <v>0</v>
      </c>
      <c r="AM116" s="280">
        <v>10000</v>
      </c>
      <c r="AN116" s="280">
        <v>45000</v>
      </c>
      <c r="AO116" s="280">
        <v>0</v>
      </c>
      <c r="AP116" s="280">
        <v>0</v>
      </c>
      <c r="AQ116" s="280">
        <f t="shared" si="23"/>
        <v>0</v>
      </c>
      <c r="AR116" s="280">
        <v>0</v>
      </c>
      <c r="AS116" s="280">
        <v>0</v>
      </c>
      <c r="AT116" s="280">
        <v>0</v>
      </c>
      <c r="AU116" s="280">
        <v>0</v>
      </c>
      <c r="AV116" s="280">
        <v>0</v>
      </c>
      <c r="AW116" s="280">
        <v>55000</v>
      </c>
      <c r="AX116" s="280">
        <v>10000</v>
      </c>
      <c r="AY116" s="280">
        <v>0</v>
      </c>
      <c r="AZ116" s="280">
        <v>0</v>
      </c>
      <c r="BA116" s="280">
        <v>0</v>
      </c>
      <c r="BB116" s="280">
        <v>0</v>
      </c>
      <c r="BC116" s="268">
        <v>10000</v>
      </c>
      <c r="BD116" s="266">
        <v>0</v>
      </c>
      <c r="BE116" s="280" t="s">
        <v>13</v>
      </c>
      <c r="BF116" s="282">
        <f t="shared" si="24"/>
        <v>16750</v>
      </c>
      <c r="BG116" s="280">
        <v>16750</v>
      </c>
      <c r="BH116" s="280">
        <v>0</v>
      </c>
      <c r="BI116" s="280">
        <v>0</v>
      </c>
      <c r="BJ116" s="282">
        <f t="shared" si="25"/>
        <v>0</v>
      </c>
      <c r="BK116" s="280"/>
      <c r="BL116" s="280"/>
      <c r="BM116" s="280">
        <v>1.38</v>
      </c>
      <c r="BN116" s="280" t="s">
        <v>13</v>
      </c>
      <c r="BO116" s="280"/>
      <c r="BP116" s="280"/>
      <c r="BQ116" s="280"/>
      <c r="BR116" s="280"/>
      <c r="BS116" s="280"/>
      <c r="BT116" s="232"/>
      <c r="BU116" s="232"/>
    </row>
    <row r="117" s="49" customFormat="1" ht="33" customHeight="1" spans="1:73">
      <c r="A117" s="232">
        <v>6</v>
      </c>
      <c r="B117" s="226" t="s">
        <v>1125</v>
      </c>
      <c r="C117" s="226" t="s">
        <v>1133</v>
      </c>
      <c r="D117" s="226">
        <v>652801</v>
      </c>
      <c r="E117" s="235" t="s">
        <v>1159</v>
      </c>
      <c r="F117" s="235" t="s">
        <v>1160</v>
      </c>
      <c r="G117" s="226" t="s">
        <v>1161</v>
      </c>
      <c r="H117" s="235" t="s">
        <v>37</v>
      </c>
      <c r="I117" s="235" t="s">
        <v>241</v>
      </c>
      <c r="J117" s="235" t="s">
        <v>1154</v>
      </c>
      <c r="K117" s="235">
        <v>1</v>
      </c>
      <c r="L117" s="258">
        <v>44317</v>
      </c>
      <c r="M117" s="258">
        <v>45047</v>
      </c>
      <c r="N117" s="226" t="s">
        <v>1161</v>
      </c>
      <c r="O117" s="226" t="s">
        <v>1162</v>
      </c>
      <c r="P117" s="226" t="s">
        <v>1163</v>
      </c>
      <c r="Q117" s="226" t="s">
        <v>1164</v>
      </c>
      <c r="R117" s="268">
        <v>80000</v>
      </c>
      <c r="S117" s="235" t="s">
        <v>213</v>
      </c>
      <c r="T117" s="235" t="s">
        <v>213</v>
      </c>
      <c r="U117" s="235" t="s">
        <v>213</v>
      </c>
      <c r="V117" s="235" t="s">
        <v>214</v>
      </c>
      <c r="W117" s="235" t="s">
        <v>213</v>
      </c>
      <c r="X117" s="235" t="s">
        <v>213</v>
      </c>
      <c r="Y117" s="235" t="s">
        <v>213</v>
      </c>
      <c r="Z117" s="235" t="s">
        <v>213</v>
      </c>
      <c r="AA117" s="235" t="s">
        <v>213</v>
      </c>
      <c r="AB117" s="268"/>
      <c r="AC117" s="268"/>
      <c r="AD117" s="235" t="s">
        <v>213</v>
      </c>
      <c r="AE117" s="235" t="s">
        <v>213</v>
      </c>
      <c r="AF117" s="226" t="s">
        <v>1165</v>
      </c>
      <c r="AG117" s="235" t="s">
        <v>423</v>
      </c>
      <c r="AH117" s="235" t="s">
        <v>214</v>
      </c>
      <c r="AI117" s="232" t="s">
        <v>214</v>
      </c>
      <c r="AJ117" s="235" t="s">
        <v>260</v>
      </c>
      <c r="AK117" s="280">
        <f t="shared" si="22"/>
        <v>80000</v>
      </c>
      <c r="AL117" s="281">
        <v>0</v>
      </c>
      <c r="AM117" s="281">
        <v>20000</v>
      </c>
      <c r="AN117" s="281">
        <v>60000</v>
      </c>
      <c r="AO117" s="281">
        <v>0</v>
      </c>
      <c r="AP117" s="281">
        <v>0</v>
      </c>
      <c r="AQ117" s="280">
        <f t="shared" si="23"/>
        <v>0</v>
      </c>
      <c r="AR117" s="281">
        <v>0</v>
      </c>
      <c r="AS117" s="281">
        <v>0</v>
      </c>
      <c r="AT117" s="281">
        <v>0</v>
      </c>
      <c r="AU117" s="281">
        <v>0</v>
      </c>
      <c r="AV117" s="281">
        <v>0</v>
      </c>
      <c r="AW117" s="281">
        <v>80000</v>
      </c>
      <c r="AX117" s="281">
        <v>20000</v>
      </c>
      <c r="AY117" s="281">
        <v>0</v>
      </c>
      <c r="AZ117" s="281">
        <v>0</v>
      </c>
      <c r="BA117" s="281">
        <v>0</v>
      </c>
      <c r="BB117" s="281">
        <v>0</v>
      </c>
      <c r="BC117" s="266">
        <v>26000</v>
      </c>
      <c r="BD117" s="268">
        <v>0</v>
      </c>
      <c r="BE117" s="280" t="s">
        <v>10</v>
      </c>
      <c r="BF117" s="282">
        <f t="shared" si="24"/>
        <v>37700</v>
      </c>
      <c r="BG117" s="281">
        <v>37700</v>
      </c>
      <c r="BH117" s="281">
        <v>0</v>
      </c>
      <c r="BI117" s="281">
        <v>0</v>
      </c>
      <c r="BJ117" s="282">
        <f t="shared" si="25"/>
        <v>0</v>
      </c>
      <c r="BK117" s="281">
        <v>0</v>
      </c>
      <c r="BL117" s="281">
        <v>0</v>
      </c>
      <c r="BM117" s="281">
        <v>1.21</v>
      </c>
      <c r="BN117" s="280" t="s">
        <v>10</v>
      </c>
      <c r="BO117" s="281"/>
      <c r="BP117" s="281"/>
      <c r="BQ117" s="281"/>
      <c r="BR117" s="281"/>
      <c r="BS117" s="281"/>
      <c r="BT117" s="235"/>
      <c r="BU117" s="235"/>
    </row>
    <row r="118" s="49" customFormat="1" ht="33" customHeight="1" spans="1:73">
      <c r="A118" s="232">
        <v>7</v>
      </c>
      <c r="B118" s="226" t="s">
        <v>1125</v>
      </c>
      <c r="C118" s="226" t="s">
        <v>1133</v>
      </c>
      <c r="D118" s="226">
        <v>652801</v>
      </c>
      <c r="E118" s="235" t="s">
        <v>1166</v>
      </c>
      <c r="F118" s="235" t="s">
        <v>1167</v>
      </c>
      <c r="G118" s="226" t="s">
        <v>1153</v>
      </c>
      <c r="H118" s="235" t="s">
        <v>55</v>
      </c>
      <c r="I118" s="235" t="s">
        <v>241</v>
      </c>
      <c r="J118" s="235" t="s">
        <v>1154</v>
      </c>
      <c r="K118" s="235">
        <v>1</v>
      </c>
      <c r="L118" s="258">
        <v>44440</v>
      </c>
      <c r="M118" s="258">
        <v>44805</v>
      </c>
      <c r="N118" s="226" t="s">
        <v>1155</v>
      </c>
      <c r="O118" s="226" t="s">
        <v>87</v>
      </c>
      <c r="P118" s="226" t="s">
        <v>1168</v>
      </c>
      <c r="Q118" s="226" t="s">
        <v>1169</v>
      </c>
      <c r="R118" s="268">
        <v>63000</v>
      </c>
      <c r="S118" s="235" t="s">
        <v>213</v>
      </c>
      <c r="T118" s="235" t="s">
        <v>213</v>
      </c>
      <c r="U118" s="235" t="s">
        <v>213</v>
      </c>
      <c r="V118" s="235" t="s">
        <v>214</v>
      </c>
      <c r="W118" s="235" t="s">
        <v>213</v>
      </c>
      <c r="X118" s="235" t="s">
        <v>213</v>
      </c>
      <c r="Y118" s="235" t="s">
        <v>213</v>
      </c>
      <c r="Z118" s="235" t="s">
        <v>213</v>
      </c>
      <c r="AA118" s="235" t="s">
        <v>213</v>
      </c>
      <c r="AB118" s="268"/>
      <c r="AC118" s="268"/>
      <c r="AD118" s="235" t="s">
        <v>213</v>
      </c>
      <c r="AE118" s="235" t="s">
        <v>213</v>
      </c>
      <c r="AF118" s="235" t="s">
        <v>1170</v>
      </c>
      <c r="AG118" s="235" t="s">
        <v>423</v>
      </c>
      <c r="AH118" s="235" t="s">
        <v>214</v>
      </c>
      <c r="AI118" s="232" t="s">
        <v>214</v>
      </c>
      <c r="AJ118" s="235" t="s">
        <v>260</v>
      </c>
      <c r="AK118" s="280">
        <f t="shared" si="22"/>
        <v>63000</v>
      </c>
      <c r="AL118" s="281">
        <v>0</v>
      </c>
      <c r="AM118" s="281">
        <v>20000</v>
      </c>
      <c r="AN118" s="281">
        <v>43000</v>
      </c>
      <c r="AO118" s="281">
        <v>0</v>
      </c>
      <c r="AP118" s="281">
        <v>0</v>
      </c>
      <c r="AQ118" s="280">
        <f t="shared" si="23"/>
        <v>0</v>
      </c>
      <c r="AR118" s="281">
        <v>0</v>
      </c>
      <c r="AS118" s="281">
        <v>0</v>
      </c>
      <c r="AT118" s="281">
        <v>0</v>
      </c>
      <c r="AU118" s="281">
        <v>0</v>
      </c>
      <c r="AV118" s="281">
        <v>0</v>
      </c>
      <c r="AW118" s="281">
        <v>63000</v>
      </c>
      <c r="AX118" s="281">
        <v>20000</v>
      </c>
      <c r="AY118" s="281">
        <v>0</v>
      </c>
      <c r="AZ118" s="281">
        <v>0</v>
      </c>
      <c r="BA118" s="281">
        <v>0</v>
      </c>
      <c r="BB118" s="281">
        <v>0</v>
      </c>
      <c r="BC118" s="266">
        <v>20000</v>
      </c>
      <c r="BD118" s="268">
        <v>0</v>
      </c>
      <c r="BE118" s="280" t="s">
        <v>13</v>
      </c>
      <c r="BF118" s="282">
        <f t="shared" si="24"/>
        <v>33500</v>
      </c>
      <c r="BG118" s="281">
        <v>33500</v>
      </c>
      <c r="BH118" s="281">
        <v>0</v>
      </c>
      <c r="BI118" s="281">
        <v>0</v>
      </c>
      <c r="BJ118" s="282">
        <f t="shared" si="25"/>
        <v>0</v>
      </c>
      <c r="BK118" s="281">
        <v>0</v>
      </c>
      <c r="BL118" s="281">
        <v>0</v>
      </c>
      <c r="BM118" s="281">
        <v>1.31</v>
      </c>
      <c r="BN118" s="280" t="s">
        <v>13</v>
      </c>
      <c r="BO118" s="281"/>
      <c r="BP118" s="281"/>
      <c r="BQ118" s="281"/>
      <c r="BR118" s="281"/>
      <c r="BS118" s="281"/>
      <c r="BT118" s="235"/>
      <c r="BU118" s="235"/>
    </row>
    <row r="119" s="49" customFormat="1" ht="33" customHeight="1" spans="1:73">
      <c r="A119" s="232">
        <v>8</v>
      </c>
      <c r="B119" s="226" t="s">
        <v>1125</v>
      </c>
      <c r="C119" s="236" t="s">
        <v>1171</v>
      </c>
      <c r="D119" s="236" t="s">
        <v>1172</v>
      </c>
      <c r="E119" s="235" t="s">
        <v>1173</v>
      </c>
      <c r="F119" s="236" t="s">
        <v>1174</v>
      </c>
      <c r="G119" s="236" t="s">
        <v>1175</v>
      </c>
      <c r="H119" s="234" t="s">
        <v>55</v>
      </c>
      <c r="I119" s="236" t="s">
        <v>241</v>
      </c>
      <c r="J119" s="236" t="s">
        <v>274</v>
      </c>
      <c r="K119" s="236">
        <v>2</v>
      </c>
      <c r="L119" s="259">
        <v>44348</v>
      </c>
      <c r="M119" s="259">
        <v>45078</v>
      </c>
      <c r="N119" s="236" t="s">
        <v>1175</v>
      </c>
      <c r="O119" s="236" t="s">
        <v>1176</v>
      </c>
      <c r="P119" s="236" t="s">
        <v>1177</v>
      </c>
      <c r="Q119" s="236" t="s">
        <v>1178</v>
      </c>
      <c r="R119" s="269">
        <v>40000</v>
      </c>
      <c r="S119" s="236" t="s">
        <v>213</v>
      </c>
      <c r="T119" s="236" t="s">
        <v>213</v>
      </c>
      <c r="U119" s="236" t="s">
        <v>213</v>
      </c>
      <c r="V119" s="236" t="s">
        <v>214</v>
      </c>
      <c r="W119" s="236" t="s">
        <v>213</v>
      </c>
      <c r="X119" s="236" t="s">
        <v>213</v>
      </c>
      <c r="Y119" s="236" t="s">
        <v>213</v>
      </c>
      <c r="Z119" s="236" t="s">
        <v>213</v>
      </c>
      <c r="AA119" s="236" t="s">
        <v>213</v>
      </c>
      <c r="AB119" s="269"/>
      <c r="AC119" s="269"/>
      <c r="AD119" s="273" t="s">
        <v>213</v>
      </c>
      <c r="AE119" s="236" t="s">
        <v>213</v>
      </c>
      <c r="AF119" s="235" t="s">
        <v>1179</v>
      </c>
      <c r="AG119" s="236" t="s">
        <v>423</v>
      </c>
      <c r="AH119" s="236" t="s">
        <v>214</v>
      </c>
      <c r="AI119" s="232" t="s">
        <v>214</v>
      </c>
      <c r="AJ119" s="236" t="s">
        <v>260</v>
      </c>
      <c r="AK119" s="280">
        <f t="shared" si="22"/>
        <v>40000</v>
      </c>
      <c r="AL119" s="282">
        <v>10000</v>
      </c>
      <c r="AM119" s="282">
        <v>30000</v>
      </c>
      <c r="AN119" s="282">
        <v>0</v>
      </c>
      <c r="AO119" s="282">
        <v>0</v>
      </c>
      <c r="AP119" s="282">
        <v>0</v>
      </c>
      <c r="AQ119" s="280">
        <f t="shared" si="23"/>
        <v>0</v>
      </c>
      <c r="AR119" s="282">
        <v>0</v>
      </c>
      <c r="AS119" s="282">
        <v>0</v>
      </c>
      <c r="AT119" s="282">
        <v>0</v>
      </c>
      <c r="AU119" s="282">
        <v>0</v>
      </c>
      <c r="AV119" s="282">
        <v>0</v>
      </c>
      <c r="AW119" s="282">
        <v>25000</v>
      </c>
      <c r="AX119" s="282">
        <v>20000</v>
      </c>
      <c r="AY119" s="282">
        <v>15000</v>
      </c>
      <c r="AZ119" s="282">
        <v>10000</v>
      </c>
      <c r="BA119" s="282">
        <v>0</v>
      </c>
      <c r="BB119" s="282">
        <v>0</v>
      </c>
      <c r="BC119" s="269">
        <v>20000</v>
      </c>
      <c r="BD119" s="269">
        <v>0</v>
      </c>
      <c r="BE119" s="284" t="s">
        <v>13</v>
      </c>
      <c r="BF119" s="282">
        <f t="shared" si="24"/>
        <v>42926</v>
      </c>
      <c r="BG119" s="282">
        <v>42926</v>
      </c>
      <c r="BH119" s="282">
        <v>0</v>
      </c>
      <c r="BI119" s="282">
        <v>0</v>
      </c>
      <c r="BJ119" s="282">
        <f t="shared" si="25"/>
        <v>42099.44</v>
      </c>
      <c r="BK119" s="282">
        <v>40000</v>
      </c>
      <c r="BL119" s="282">
        <v>2099.44</v>
      </c>
      <c r="BM119" s="282">
        <v>1.22</v>
      </c>
      <c r="BN119" s="282" t="s">
        <v>13</v>
      </c>
      <c r="BO119" s="284"/>
      <c r="BP119" s="284"/>
      <c r="BQ119" s="284"/>
      <c r="BR119" s="284"/>
      <c r="BS119" s="284"/>
      <c r="BT119" s="283"/>
      <c r="BU119" s="283"/>
    </row>
    <row r="120" s="50" customFormat="1" ht="33" customHeight="1" spans="1:73">
      <c r="A120" s="232">
        <v>9</v>
      </c>
      <c r="B120" s="226" t="s">
        <v>1125</v>
      </c>
      <c r="C120" s="226" t="s">
        <v>1180</v>
      </c>
      <c r="D120" s="226">
        <v>652825</v>
      </c>
      <c r="E120" s="226" t="s">
        <v>1181</v>
      </c>
      <c r="F120" s="226" t="s">
        <v>1182</v>
      </c>
      <c r="G120" s="226" t="s">
        <v>1183</v>
      </c>
      <c r="H120" s="237" t="s">
        <v>33</v>
      </c>
      <c r="I120" s="226" t="s">
        <v>209</v>
      </c>
      <c r="J120" s="226">
        <v>2020</v>
      </c>
      <c r="K120" s="226">
        <v>1</v>
      </c>
      <c r="L120" s="255">
        <v>44013</v>
      </c>
      <c r="M120" s="255">
        <v>44440</v>
      </c>
      <c r="N120" s="232" t="s">
        <v>1183</v>
      </c>
      <c r="O120" s="232" t="s">
        <v>79</v>
      </c>
      <c r="P120" s="235" t="s">
        <v>1184</v>
      </c>
      <c r="Q120" s="235" t="s">
        <v>1185</v>
      </c>
      <c r="R120" s="268">
        <v>18000</v>
      </c>
      <c r="S120" s="226" t="s">
        <v>213</v>
      </c>
      <c r="T120" s="226" t="s">
        <v>213</v>
      </c>
      <c r="U120" s="226" t="s">
        <v>213</v>
      </c>
      <c r="V120" s="226" t="s">
        <v>213</v>
      </c>
      <c r="W120" s="226" t="s">
        <v>213</v>
      </c>
      <c r="X120" s="226" t="s">
        <v>213</v>
      </c>
      <c r="Y120" s="226" t="s">
        <v>213</v>
      </c>
      <c r="Z120" s="226" t="s">
        <v>213</v>
      </c>
      <c r="AA120" s="226" t="s">
        <v>213</v>
      </c>
      <c r="AB120" s="266"/>
      <c r="AC120" s="266"/>
      <c r="AD120" s="233" t="s">
        <v>213</v>
      </c>
      <c r="AE120" s="226" t="s">
        <v>213</v>
      </c>
      <c r="AF120" s="226" t="s">
        <v>1186</v>
      </c>
      <c r="AG120" s="226" t="s">
        <v>423</v>
      </c>
      <c r="AH120" s="226" t="s">
        <v>214</v>
      </c>
      <c r="AI120" s="226" t="s">
        <v>214</v>
      </c>
      <c r="AJ120" s="226" t="s">
        <v>260</v>
      </c>
      <c r="AK120" s="280">
        <f t="shared" si="22"/>
        <v>18000</v>
      </c>
      <c r="AL120" s="280">
        <v>4000</v>
      </c>
      <c r="AM120" s="280">
        <v>14000</v>
      </c>
      <c r="AN120" s="280">
        <v>0</v>
      </c>
      <c r="AO120" s="280">
        <v>0</v>
      </c>
      <c r="AP120" s="280">
        <v>0</v>
      </c>
      <c r="AQ120" s="280">
        <f t="shared" si="23"/>
        <v>7000</v>
      </c>
      <c r="AR120" s="280">
        <v>0</v>
      </c>
      <c r="AS120" s="280">
        <v>7000</v>
      </c>
      <c r="AT120" s="280">
        <v>0</v>
      </c>
      <c r="AU120" s="280">
        <v>0</v>
      </c>
      <c r="AV120" s="280">
        <v>0</v>
      </c>
      <c r="AW120" s="280">
        <v>7000</v>
      </c>
      <c r="AX120" s="280">
        <v>7000</v>
      </c>
      <c r="AY120" s="280"/>
      <c r="AZ120" s="280"/>
      <c r="BA120" s="280"/>
      <c r="BB120" s="280"/>
      <c r="BC120" s="266">
        <v>7000</v>
      </c>
      <c r="BD120" s="266"/>
      <c r="BE120" s="280" t="s">
        <v>10</v>
      </c>
      <c r="BF120" s="282">
        <f t="shared" si="24"/>
        <v>0</v>
      </c>
      <c r="BG120" s="280"/>
      <c r="BH120" s="280"/>
      <c r="BI120" s="280"/>
      <c r="BJ120" s="282">
        <f t="shared" si="25"/>
        <v>0</v>
      </c>
      <c r="BK120" s="280"/>
      <c r="BL120" s="280"/>
      <c r="BM120" s="280"/>
      <c r="BN120" s="280" t="s">
        <v>10</v>
      </c>
      <c r="BO120" s="280"/>
      <c r="BP120" s="280"/>
      <c r="BQ120" s="280"/>
      <c r="BR120" s="280"/>
      <c r="BS120" s="280"/>
      <c r="BT120" s="232"/>
      <c r="BU120" s="232"/>
    </row>
    <row r="121" s="49" customFormat="1" ht="33" customHeight="1" spans="1:73">
      <c r="A121" s="232">
        <v>10</v>
      </c>
      <c r="B121" s="226" t="s">
        <v>1125</v>
      </c>
      <c r="C121" s="226" t="s">
        <v>1187</v>
      </c>
      <c r="D121" s="226">
        <v>652826</v>
      </c>
      <c r="E121" s="233" t="s">
        <v>1188</v>
      </c>
      <c r="F121" s="238" t="s">
        <v>1189</v>
      </c>
      <c r="G121" s="226" t="s">
        <v>1190</v>
      </c>
      <c r="H121" s="239" t="s">
        <v>55</v>
      </c>
      <c r="I121" s="226" t="s">
        <v>241</v>
      </c>
      <c r="J121" s="226">
        <v>2021</v>
      </c>
      <c r="K121" s="226">
        <v>1</v>
      </c>
      <c r="L121" s="255">
        <v>44287</v>
      </c>
      <c r="M121" s="255">
        <v>44531</v>
      </c>
      <c r="N121" s="226" t="s">
        <v>1190</v>
      </c>
      <c r="O121" s="260" t="s">
        <v>1191</v>
      </c>
      <c r="P121" s="235" t="s">
        <v>1192</v>
      </c>
      <c r="Q121" s="235" t="s">
        <v>1193</v>
      </c>
      <c r="R121" s="266">
        <v>9000</v>
      </c>
      <c r="S121" s="226" t="s">
        <v>213</v>
      </c>
      <c r="T121" s="226" t="s">
        <v>213</v>
      </c>
      <c r="U121" s="226" t="s">
        <v>213</v>
      </c>
      <c r="V121" s="226" t="s">
        <v>214</v>
      </c>
      <c r="W121" s="226" t="s">
        <v>213</v>
      </c>
      <c r="X121" s="226" t="s">
        <v>213</v>
      </c>
      <c r="Y121" s="226" t="s">
        <v>213</v>
      </c>
      <c r="Z121" s="226" t="s">
        <v>213</v>
      </c>
      <c r="AA121" s="226" t="s">
        <v>213</v>
      </c>
      <c r="AB121" s="274"/>
      <c r="AC121" s="274"/>
      <c r="AD121" s="233" t="s">
        <v>213</v>
      </c>
      <c r="AE121" s="226" t="s">
        <v>213</v>
      </c>
      <c r="AF121" s="226" t="s">
        <v>1194</v>
      </c>
      <c r="AG121" s="226" t="s">
        <v>423</v>
      </c>
      <c r="AH121" s="283" t="s">
        <v>214</v>
      </c>
      <c r="AI121" s="232" t="s">
        <v>214</v>
      </c>
      <c r="AJ121" s="226" t="s">
        <v>260</v>
      </c>
      <c r="AK121" s="280">
        <f t="shared" si="22"/>
        <v>9000</v>
      </c>
      <c r="AL121" s="284">
        <v>0</v>
      </c>
      <c r="AM121" s="284">
        <v>7000</v>
      </c>
      <c r="AN121" s="284">
        <v>0</v>
      </c>
      <c r="AO121" s="284">
        <v>0</v>
      </c>
      <c r="AP121" s="284">
        <v>2000</v>
      </c>
      <c r="AQ121" s="280">
        <f t="shared" si="23"/>
        <v>0</v>
      </c>
      <c r="AR121" s="284"/>
      <c r="AS121" s="284"/>
      <c r="AT121" s="284"/>
      <c r="AU121" s="284"/>
      <c r="AV121" s="284"/>
      <c r="AW121" s="284">
        <v>7000</v>
      </c>
      <c r="AX121" s="284">
        <v>7000</v>
      </c>
      <c r="AY121" s="284">
        <v>2000</v>
      </c>
      <c r="AZ121" s="284">
        <v>0</v>
      </c>
      <c r="BA121" s="284">
        <v>0</v>
      </c>
      <c r="BB121" s="284"/>
      <c r="BC121" s="266">
        <v>7000</v>
      </c>
      <c r="BD121" s="274">
        <v>0</v>
      </c>
      <c r="BE121" s="284" t="s">
        <v>13</v>
      </c>
      <c r="BF121" s="282">
        <f t="shared" si="24"/>
        <v>14000</v>
      </c>
      <c r="BG121" s="284">
        <v>14000</v>
      </c>
      <c r="BH121" s="284">
        <v>0</v>
      </c>
      <c r="BI121" s="284">
        <v>0</v>
      </c>
      <c r="BJ121" s="282">
        <f t="shared" si="25"/>
        <v>12225</v>
      </c>
      <c r="BK121" s="284">
        <v>500</v>
      </c>
      <c r="BL121" s="284">
        <v>11725</v>
      </c>
      <c r="BM121" s="284"/>
      <c r="BN121" s="280" t="s">
        <v>13</v>
      </c>
      <c r="BO121" s="284"/>
      <c r="BP121" s="284"/>
      <c r="BQ121" s="284"/>
      <c r="BR121" s="284"/>
      <c r="BS121" s="284"/>
      <c r="BT121" s="283"/>
      <c r="BU121" s="283"/>
    </row>
    <row r="122" s="50" customFormat="1" ht="33" customHeight="1" spans="1:73">
      <c r="A122" s="232">
        <v>11</v>
      </c>
      <c r="B122" s="226" t="s">
        <v>1125</v>
      </c>
      <c r="C122" s="226" t="s">
        <v>1187</v>
      </c>
      <c r="D122" s="226">
        <v>652826</v>
      </c>
      <c r="E122" s="233" t="s">
        <v>1195</v>
      </c>
      <c r="F122" s="238" t="s">
        <v>1196</v>
      </c>
      <c r="G122" s="226" t="s">
        <v>1197</v>
      </c>
      <c r="H122" s="234" t="s">
        <v>15</v>
      </c>
      <c r="I122" s="226" t="s">
        <v>241</v>
      </c>
      <c r="J122" s="226">
        <v>2020</v>
      </c>
      <c r="K122" s="226">
        <v>1</v>
      </c>
      <c r="L122" s="255">
        <v>44287</v>
      </c>
      <c r="M122" s="255">
        <v>44531</v>
      </c>
      <c r="N122" s="226" t="s">
        <v>1197</v>
      </c>
      <c r="O122" s="226" t="s">
        <v>87</v>
      </c>
      <c r="P122" s="235" t="s">
        <v>1198</v>
      </c>
      <c r="Q122" s="235" t="s">
        <v>1199</v>
      </c>
      <c r="R122" s="269">
        <v>2500</v>
      </c>
      <c r="S122" s="226" t="s">
        <v>213</v>
      </c>
      <c r="T122" s="226" t="s">
        <v>213</v>
      </c>
      <c r="U122" s="226" t="s">
        <v>213</v>
      </c>
      <c r="V122" s="226" t="s">
        <v>214</v>
      </c>
      <c r="W122" s="226" t="s">
        <v>213</v>
      </c>
      <c r="X122" s="226" t="s">
        <v>213</v>
      </c>
      <c r="Y122" s="226" t="s">
        <v>213</v>
      </c>
      <c r="Z122" s="226" t="s">
        <v>213</v>
      </c>
      <c r="AA122" s="226" t="s">
        <v>213</v>
      </c>
      <c r="AB122" s="266"/>
      <c r="AC122" s="266"/>
      <c r="AD122" s="233" t="s">
        <v>213</v>
      </c>
      <c r="AE122" s="226" t="s">
        <v>213</v>
      </c>
      <c r="AF122" s="226" t="s">
        <v>1200</v>
      </c>
      <c r="AG122" s="226" t="s">
        <v>423</v>
      </c>
      <c r="AH122" s="283" t="s">
        <v>214</v>
      </c>
      <c r="AI122" s="232" t="s">
        <v>214</v>
      </c>
      <c r="AJ122" s="226" t="s">
        <v>260</v>
      </c>
      <c r="AK122" s="280">
        <f t="shared" si="22"/>
        <v>2500</v>
      </c>
      <c r="AL122" s="280">
        <v>0</v>
      </c>
      <c r="AM122" s="280">
        <v>2000</v>
      </c>
      <c r="AN122" s="280">
        <v>0</v>
      </c>
      <c r="AO122" s="280">
        <v>0</v>
      </c>
      <c r="AP122" s="280">
        <v>500</v>
      </c>
      <c r="AQ122" s="280">
        <f t="shared" si="23"/>
        <v>0</v>
      </c>
      <c r="AR122" s="280"/>
      <c r="AS122" s="280"/>
      <c r="AT122" s="280"/>
      <c r="AU122" s="280"/>
      <c r="AV122" s="280"/>
      <c r="AW122" s="280">
        <v>2000</v>
      </c>
      <c r="AX122" s="280">
        <v>2000</v>
      </c>
      <c r="AY122" s="280">
        <v>500</v>
      </c>
      <c r="AZ122" s="280">
        <v>0</v>
      </c>
      <c r="BA122" s="280">
        <v>0</v>
      </c>
      <c r="BB122" s="280"/>
      <c r="BC122" s="269">
        <v>2000</v>
      </c>
      <c r="BD122" s="266">
        <v>0</v>
      </c>
      <c r="BE122" s="280" t="s">
        <v>13</v>
      </c>
      <c r="BF122" s="282">
        <f t="shared" si="24"/>
        <v>4000</v>
      </c>
      <c r="BG122" s="280">
        <v>4000</v>
      </c>
      <c r="BH122" s="280">
        <v>0</v>
      </c>
      <c r="BI122" s="280">
        <v>0</v>
      </c>
      <c r="BJ122" s="282">
        <f t="shared" si="25"/>
        <v>3650</v>
      </c>
      <c r="BK122" s="280">
        <v>300</v>
      </c>
      <c r="BL122" s="280">
        <v>3350</v>
      </c>
      <c r="BM122" s="280"/>
      <c r="BN122" s="280" t="s">
        <v>13</v>
      </c>
      <c r="BO122" s="280"/>
      <c r="BP122" s="280"/>
      <c r="BQ122" s="280"/>
      <c r="BR122" s="280"/>
      <c r="BS122" s="280"/>
      <c r="BT122" s="232"/>
      <c r="BU122" s="232"/>
    </row>
    <row r="123" s="50" customFormat="1" ht="33" customHeight="1" spans="1:73">
      <c r="A123" s="232">
        <v>12</v>
      </c>
      <c r="B123" s="226" t="s">
        <v>1125</v>
      </c>
      <c r="C123" s="226" t="s">
        <v>1187</v>
      </c>
      <c r="D123" s="226">
        <v>652826</v>
      </c>
      <c r="E123" s="233" t="s">
        <v>1201</v>
      </c>
      <c r="F123" s="238" t="s">
        <v>1202</v>
      </c>
      <c r="G123" s="226" t="s">
        <v>1197</v>
      </c>
      <c r="H123" s="226" t="s">
        <v>29</v>
      </c>
      <c r="I123" s="226" t="s">
        <v>241</v>
      </c>
      <c r="J123" s="226">
        <v>2020</v>
      </c>
      <c r="K123" s="226">
        <v>1</v>
      </c>
      <c r="L123" s="255">
        <v>44287</v>
      </c>
      <c r="M123" s="255">
        <v>44531</v>
      </c>
      <c r="N123" s="226" t="s">
        <v>1197</v>
      </c>
      <c r="O123" s="226" t="s">
        <v>87</v>
      </c>
      <c r="P123" s="235" t="s">
        <v>1203</v>
      </c>
      <c r="Q123" s="235" t="s">
        <v>1204</v>
      </c>
      <c r="R123" s="269">
        <v>4600</v>
      </c>
      <c r="S123" s="226" t="s">
        <v>213</v>
      </c>
      <c r="T123" s="226" t="s">
        <v>213</v>
      </c>
      <c r="U123" s="226" t="s">
        <v>213</v>
      </c>
      <c r="V123" s="226" t="s">
        <v>214</v>
      </c>
      <c r="W123" s="226" t="s">
        <v>213</v>
      </c>
      <c r="X123" s="226" t="s">
        <v>213</v>
      </c>
      <c r="Y123" s="226" t="s">
        <v>213</v>
      </c>
      <c r="Z123" s="226" t="s">
        <v>213</v>
      </c>
      <c r="AA123" s="226" t="s">
        <v>213</v>
      </c>
      <c r="AB123" s="266"/>
      <c r="AC123" s="266"/>
      <c r="AD123" s="233" t="s">
        <v>213</v>
      </c>
      <c r="AE123" s="226" t="s">
        <v>213</v>
      </c>
      <c r="AF123" s="226" t="s">
        <v>1205</v>
      </c>
      <c r="AG123" s="226" t="s">
        <v>423</v>
      </c>
      <c r="AH123" s="283" t="s">
        <v>214</v>
      </c>
      <c r="AI123" s="232" t="s">
        <v>214</v>
      </c>
      <c r="AJ123" s="226" t="s">
        <v>260</v>
      </c>
      <c r="AK123" s="280">
        <f t="shared" si="22"/>
        <v>4600</v>
      </c>
      <c r="AL123" s="280">
        <v>0</v>
      </c>
      <c r="AM123" s="280">
        <v>4000</v>
      </c>
      <c r="AN123" s="280">
        <v>0</v>
      </c>
      <c r="AO123" s="280">
        <v>0</v>
      </c>
      <c r="AP123" s="280">
        <v>600</v>
      </c>
      <c r="AQ123" s="280">
        <f t="shared" si="23"/>
        <v>0</v>
      </c>
      <c r="AR123" s="280"/>
      <c r="AS123" s="280"/>
      <c r="AT123" s="280"/>
      <c r="AU123" s="280"/>
      <c r="AV123" s="280"/>
      <c r="AW123" s="280">
        <v>4000</v>
      </c>
      <c r="AX123" s="280">
        <v>4000</v>
      </c>
      <c r="AY123" s="280">
        <v>600</v>
      </c>
      <c r="AZ123" s="280">
        <v>0</v>
      </c>
      <c r="BA123" s="280">
        <v>0</v>
      </c>
      <c r="BB123" s="280"/>
      <c r="BC123" s="269">
        <v>4000</v>
      </c>
      <c r="BD123" s="266">
        <v>0</v>
      </c>
      <c r="BE123" s="280" t="s">
        <v>13</v>
      </c>
      <c r="BF123" s="282">
        <f t="shared" si="24"/>
        <v>8000</v>
      </c>
      <c r="BG123" s="280">
        <v>8000</v>
      </c>
      <c r="BH123" s="280">
        <v>0</v>
      </c>
      <c r="BI123" s="280">
        <v>0</v>
      </c>
      <c r="BJ123" s="282">
        <f t="shared" si="25"/>
        <v>7000</v>
      </c>
      <c r="BK123" s="280">
        <v>300</v>
      </c>
      <c r="BL123" s="280">
        <v>6700</v>
      </c>
      <c r="BM123" s="280"/>
      <c r="BN123" s="280" t="s">
        <v>13</v>
      </c>
      <c r="BO123" s="280"/>
      <c r="BP123" s="280"/>
      <c r="BQ123" s="280"/>
      <c r="BR123" s="280"/>
      <c r="BS123" s="280"/>
      <c r="BT123" s="232"/>
      <c r="BU123" s="232"/>
    </row>
    <row r="124" s="50" customFormat="1" ht="33" customHeight="1" spans="1:73">
      <c r="A124" s="232">
        <v>13</v>
      </c>
      <c r="B124" s="226" t="s">
        <v>1125</v>
      </c>
      <c r="C124" s="226" t="s">
        <v>1187</v>
      </c>
      <c r="D124" s="226">
        <v>652826</v>
      </c>
      <c r="E124" s="233" t="s">
        <v>1206</v>
      </c>
      <c r="F124" s="238" t="s">
        <v>1207</v>
      </c>
      <c r="G124" s="226" t="s">
        <v>1208</v>
      </c>
      <c r="H124" s="226" t="s">
        <v>33</v>
      </c>
      <c r="I124" s="226" t="s">
        <v>241</v>
      </c>
      <c r="J124" s="226">
        <v>2020</v>
      </c>
      <c r="K124" s="226">
        <v>1</v>
      </c>
      <c r="L124" s="255">
        <v>44287</v>
      </c>
      <c r="M124" s="255">
        <v>44531</v>
      </c>
      <c r="N124" s="226" t="s">
        <v>1209</v>
      </c>
      <c r="O124" s="232" t="s">
        <v>79</v>
      </c>
      <c r="P124" s="235" t="s">
        <v>1210</v>
      </c>
      <c r="Q124" s="235" t="s">
        <v>1211</v>
      </c>
      <c r="R124" s="269">
        <v>2500</v>
      </c>
      <c r="S124" s="226" t="s">
        <v>213</v>
      </c>
      <c r="T124" s="226" t="s">
        <v>213</v>
      </c>
      <c r="U124" s="226" t="s">
        <v>213</v>
      </c>
      <c r="V124" s="226" t="s">
        <v>214</v>
      </c>
      <c r="W124" s="226" t="s">
        <v>213</v>
      </c>
      <c r="X124" s="226" t="s">
        <v>213</v>
      </c>
      <c r="Y124" s="226" t="s">
        <v>213</v>
      </c>
      <c r="Z124" s="226" t="s">
        <v>213</v>
      </c>
      <c r="AA124" s="226" t="s">
        <v>213</v>
      </c>
      <c r="AB124" s="266"/>
      <c r="AC124" s="266"/>
      <c r="AD124" s="233" t="s">
        <v>213</v>
      </c>
      <c r="AE124" s="226" t="s">
        <v>213</v>
      </c>
      <c r="AF124" s="226" t="s">
        <v>1212</v>
      </c>
      <c r="AG124" s="226" t="s">
        <v>423</v>
      </c>
      <c r="AH124" s="283" t="s">
        <v>214</v>
      </c>
      <c r="AI124" s="232" t="s">
        <v>214</v>
      </c>
      <c r="AJ124" s="226" t="s">
        <v>260</v>
      </c>
      <c r="AK124" s="280">
        <f t="shared" si="22"/>
        <v>2500</v>
      </c>
      <c r="AL124" s="280">
        <v>0</v>
      </c>
      <c r="AM124" s="280">
        <v>1000</v>
      </c>
      <c r="AN124" s="280">
        <v>0</v>
      </c>
      <c r="AO124" s="280">
        <v>0</v>
      </c>
      <c r="AP124" s="280">
        <v>1500</v>
      </c>
      <c r="AQ124" s="280">
        <f t="shared" si="23"/>
        <v>0</v>
      </c>
      <c r="AR124" s="280"/>
      <c r="AS124" s="280"/>
      <c r="AT124" s="280"/>
      <c r="AU124" s="280"/>
      <c r="AV124" s="280"/>
      <c r="AW124" s="280">
        <v>1000</v>
      </c>
      <c r="AX124" s="280">
        <v>1000</v>
      </c>
      <c r="AY124" s="280">
        <v>1500</v>
      </c>
      <c r="AZ124" s="280">
        <v>0</v>
      </c>
      <c r="BA124" s="280">
        <v>0</v>
      </c>
      <c r="BB124" s="280"/>
      <c r="BC124" s="269">
        <v>1000</v>
      </c>
      <c r="BD124" s="266">
        <v>0</v>
      </c>
      <c r="BE124" s="280" t="s">
        <v>13</v>
      </c>
      <c r="BF124" s="282">
        <f t="shared" si="24"/>
        <v>2000</v>
      </c>
      <c r="BG124" s="280">
        <v>2000</v>
      </c>
      <c r="BH124" s="280">
        <v>0</v>
      </c>
      <c r="BI124" s="280">
        <v>0</v>
      </c>
      <c r="BJ124" s="282">
        <f t="shared" si="25"/>
        <v>1975</v>
      </c>
      <c r="BK124" s="280">
        <v>300</v>
      </c>
      <c r="BL124" s="280">
        <v>1675</v>
      </c>
      <c r="BM124" s="280"/>
      <c r="BN124" s="280" t="s">
        <v>13</v>
      </c>
      <c r="BO124" s="280"/>
      <c r="BP124" s="280"/>
      <c r="BQ124" s="280"/>
      <c r="BR124" s="280"/>
      <c r="BS124" s="280"/>
      <c r="BT124" s="232"/>
      <c r="BU124" s="232"/>
    </row>
    <row r="125" s="49" customFormat="1" ht="33" customHeight="1" spans="1:73">
      <c r="A125" s="232">
        <v>14</v>
      </c>
      <c r="B125" s="226" t="s">
        <v>1125</v>
      </c>
      <c r="C125" s="226" t="s">
        <v>1213</v>
      </c>
      <c r="D125" s="226">
        <v>652827</v>
      </c>
      <c r="E125" s="226" t="s">
        <v>1214</v>
      </c>
      <c r="F125" s="240" t="s">
        <v>1215</v>
      </c>
      <c r="G125" s="226" t="s">
        <v>1216</v>
      </c>
      <c r="H125" s="234" t="s">
        <v>33</v>
      </c>
      <c r="I125" s="226" t="s">
        <v>241</v>
      </c>
      <c r="J125" s="226">
        <v>2020</v>
      </c>
      <c r="K125" s="226">
        <v>1</v>
      </c>
      <c r="L125" s="255">
        <v>44314</v>
      </c>
      <c r="M125" s="255">
        <v>44531</v>
      </c>
      <c r="N125" s="226" t="s">
        <v>1216</v>
      </c>
      <c r="O125" s="232" t="s">
        <v>79</v>
      </c>
      <c r="P125" s="226" t="s">
        <v>1217</v>
      </c>
      <c r="Q125" s="226" t="s">
        <v>1218</v>
      </c>
      <c r="R125" s="266">
        <v>2500</v>
      </c>
      <c r="S125" s="226" t="s">
        <v>213</v>
      </c>
      <c r="T125" s="226" t="s">
        <v>213</v>
      </c>
      <c r="U125" s="226" t="s">
        <v>213</v>
      </c>
      <c r="V125" s="226" t="s">
        <v>214</v>
      </c>
      <c r="W125" s="226" t="s">
        <v>213</v>
      </c>
      <c r="X125" s="226" t="s">
        <v>213</v>
      </c>
      <c r="Y125" s="226" t="s">
        <v>213</v>
      </c>
      <c r="Z125" s="226" t="s">
        <v>213</v>
      </c>
      <c r="AA125" s="226" t="s">
        <v>213</v>
      </c>
      <c r="AB125" s="274"/>
      <c r="AC125" s="274"/>
      <c r="AD125" s="233" t="s">
        <v>213</v>
      </c>
      <c r="AE125" s="226" t="s">
        <v>213</v>
      </c>
      <c r="AF125" s="226" t="s">
        <v>1219</v>
      </c>
      <c r="AG125" s="226" t="s">
        <v>423</v>
      </c>
      <c r="AH125" s="226" t="s">
        <v>214</v>
      </c>
      <c r="AI125" s="232" t="s">
        <v>214</v>
      </c>
      <c r="AJ125" s="226" t="s">
        <v>260</v>
      </c>
      <c r="AK125" s="280">
        <f t="shared" si="22"/>
        <v>2500</v>
      </c>
      <c r="AL125" s="284"/>
      <c r="AM125" s="282">
        <v>2000</v>
      </c>
      <c r="AN125" s="282">
        <v>500</v>
      </c>
      <c r="AO125" s="280"/>
      <c r="AP125" s="284"/>
      <c r="AQ125" s="280">
        <f t="shared" si="23"/>
        <v>0</v>
      </c>
      <c r="AR125" s="284"/>
      <c r="AS125" s="284"/>
      <c r="AT125" s="284"/>
      <c r="AU125" s="284"/>
      <c r="AV125" s="284"/>
      <c r="AW125" s="280">
        <v>2500</v>
      </c>
      <c r="AX125" s="280">
        <v>2000</v>
      </c>
      <c r="AY125" s="284"/>
      <c r="AZ125" s="284"/>
      <c r="BA125" s="284"/>
      <c r="BB125" s="284"/>
      <c r="BC125" s="266">
        <v>2000</v>
      </c>
      <c r="BD125" s="287"/>
      <c r="BE125" s="284" t="s">
        <v>10</v>
      </c>
      <c r="BF125" s="282">
        <f t="shared" si="24"/>
        <v>4153.8</v>
      </c>
      <c r="BG125" s="284">
        <v>4153.8</v>
      </c>
      <c r="BH125" s="284"/>
      <c r="BI125" s="284"/>
      <c r="BJ125" s="282">
        <f t="shared" si="25"/>
        <v>2500</v>
      </c>
      <c r="BK125" s="284">
        <v>2500</v>
      </c>
      <c r="BL125" s="284"/>
      <c r="BM125" s="284">
        <v>1.4</v>
      </c>
      <c r="BN125" s="282" t="s">
        <v>10</v>
      </c>
      <c r="BO125" s="284"/>
      <c r="BP125" s="284"/>
      <c r="BQ125" s="284"/>
      <c r="BR125" s="284"/>
      <c r="BS125" s="284"/>
      <c r="BT125" s="283"/>
      <c r="BU125" s="283"/>
    </row>
    <row r="126" s="50" customFormat="1" ht="33" customHeight="1" spans="1:73">
      <c r="A126" s="232">
        <v>15</v>
      </c>
      <c r="B126" s="226" t="s">
        <v>1125</v>
      </c>
      <c r="C126" s="226" t="s">
        <v>1213</v>
      </c>
      <c r="D126" s="226">
        <v>652827</v>
      </c>
      <c r="E126" s="226" t="s">
        <v>1220</v>
      </c>
      <c r="F126" s="240" t="s">
        <v>1221</v>
      </c>
      <c r="G126" s="226" t="s">
        <v>1216</v>
      </c>
      <c r="H126" s="234" t="s">
        <v>33</v>
      </c>
      <c r="I126" s="226" t="s">
        <v>241</v>
      </c>
      <c r="J126" s="226">
        <v>2020</v>
      </c>
      <c r="K126" s="226">
        <v>1</v>
      </c>
      <c r="L126" s="255">
        <v>44255</v>
      </c>
      <c r="M126" s="259">
        <v>44652</v>
      </c>
      <c r="N126" s="226" t="s">
        <v>1216</v>
      </c>
      <c r="O126" s="232" t="s">
        <v>79</v>
      </c>
      <c r="P126" s="236" t="s">
        <v>1222</v>
      </c>
      <c r="Q126" s="236" t="s">
        <v>1223</v>
      </c>
      <c r="R126" s="266">
        <v>5000</v>
      </c>
      <c r="S126" s="226" t="s">
        <v>213</v>
      </c>
      <c r="T126" s="226" t="s">
        <v>213</v>
      </c>
      <c r="U126" s="226" t="s">
        <v>213</v>
      </c>
      <c r="V126" s="226" t="s">
        <v>214</v>
      </c>
      <c r="W126" s="226" t="s">
        <v>213</v>
      </c>
      <c r="X126" s="226" t="s">
        <v>213</v>
      </c>
      <c r="Y126" s="226" t="s">
        <v>213</v>
      </c>
      <c r="Z126" s="226" t="s">
        <v>213</v>
      </c>
      <c r="AA126" s="226" t="s">
        <v>213</v>
      </c>
      <c r="AB126" s="266"/>
      <c r="AC126" s="266"/>
      <c r="AD126" s="233" t="s">
        <v>213</v>
      </c>
      <c r="AE126" s="226" t="s">
        <v>213</v>
      </c>
      <c r="AF126" s="226" t="s">
        <v>1224</v>
      </c>
      <c r="AG126" s="226" t="s">
        <v>423</v>
      </c>
      <c r="AH126" s="226" t="s">
        <v>214</v>
      </c>
      <c r="AI126" s="232" t="s">
        <v>214</v>
      </c>
      <c r="AJ126" s="226" t="s">
        <v>260</v>
      </c>
      <c r="AK126" s="280">
        <f t="shared" si="22"/>
        <v>5000</v>
      </c>
      <c r="AL126" s="280"/>
      <c r="AM126" s="282">
        <v>4000</v>
      </c>
      <c r="AN126" s="282">
        <v>1000</v>
      </c>
      <c r="AO126" s="280"/>
      <c r="AP126" s="280"/>
      <c r="AQ126" s="280">
        <f t="shared" si="23"/>
        <v>0</v>
      </c>
      <c r="AR126" s="280"/>
      <c r="AS126" s="280"/>
      <c r="AT126" s="280"/>
      <c r="AU126" s="280"/>
      <c r="AV126" s="280"/>
      <c r="AW126" s="280">
        <v>5000</v>
      </c>
      <c r="AX126" s="280">
        <v>4000</v>
      </c>
      <c r="AY126" s="280"/>
      <c r="AZ126" s="280"/>
      <c r="BA126" s="280"/>
      <c r="BB126" s="280"/>
      <c r="BC126" s="266">
        <v>2000</v>
      </c>
      <c r="BD126" s="287"/>
      <c r="BE126" s="280" t="s">
        <v>10</v>
      </c>
      <c r="BF126" s="282">
        <f t="shared" si="24"/>
        <v>8400</v>
      </c>
      <c r="BG126" s="282">
        <v>8400</v>
      </c>
      <c r="BH126" s="280"/>
      <c r="BI126" s="280"/>
      <c r="BJ126" s="282">
        <f t="shared" si="25"/>
        <v>5100</v>
      </c>
      <c r="BK126" s="282">
        <v>5000</v>
      </c>
      <c r="BL126" s="282">
        <v>100</v>
      </c>
      <c r="BM126" s="282">
        <v>1.43</v>
      </c>
      <c r="BN126" s="282" t="s">
        <v>10</v>
      </c>
      <c r="BO126" s="280"/>
      <c r="BP126" s="280"/>
      <c r="BQ126" s="280"/>
      <c r="BR126" s="280"/>
      <c r="BS126" s="280"/>
      <c r="BT126" s="232"/>
      <c r="BU126" s="232"/>
    </row>
    <row r="127" s="50" customFormat="1" ht="33" customHeight="1" spans="1:73">
      <c r="A127" s="232">
        <v>16</v>
      </c>
      <c r="B127" s="226" t="s">
        <v>1125</v>
      </c>
      <c r="C127" s="226" t="s">
        <v>1213</v>
      </c>
      <c r="D127" s="226">
        <v>652827</v>
      </c>
      <c r="E127" s="226" t="s">
        <v>1225</v>
      </c>
      <c r="F127" s="234" t="s">
        <v>1226</v>
      </c>
      <c r="G127" s="226" t="s">
        <v>1227</v>
      </c>
      <c r="H127" s="226" t="s">
        <v>45</v>
      </c>
      <c r="I127" s="226" t="s">
        <v>241</v>
      </c>
      <c r="J127" s="226">
        <v>2020</v>
      </c>
      <c r="K127" s="226">
        <v>1</v>
      </c>
      <c r="L127" s="255">
        <v>44314</v>
      </c>
      <c r="M127" s="255">
        <v>44531</v>
      </c>
      <c r="N127" s="226" t="s">
        <v>1227</v>
      </c>
      <c r="O127" s="260" t="s">
        <v>1191</v>
      </c>
      <c r="P127" s="236" t="s">
        <v>1228</v>
      </c>
      <c r="Q127" s="236" t="s">
        <v>1229</v>
      </c>
      <c r="R127" s="266">
        <v>5000</v>
      </c>
      <c r="S127" s="226" t="s">
        <v>213</v>
      </c>
      <c r="T127" s="226" t="s">
        <v>213</v>
      </c>
      <c r="U127" s="226" t="s">
        <v>213</v>
      </c>
      <c r="V127" s="226" t="s">
        <v>214</v>
      </c>
      <c r="W127" s="226" t="s">
        <v>213</v>
      </c>
      <c r="X127" s="226" t="s">
        <v>213</v>
      </c>
      <c r="Y127" s="226" t="s">
        <v>213</v>
      </c>
      <c r="Z127" s="226" t="s">
        <v>213</v>
      </c>
      <c r="AA127" s="226" t="s">
        <v>213</v>
      </c>
      <c r="AB127" s="266"/>
      <c r="AC127" s="266"/>
      <c r="AD127" s="233" t="s">
        <v>213</v>
      </c>
      <c r="AE127" s="226" t="s">
        <v>213</v>
      </c>
      <c r="AF127" s="226" t="s">
        <v>1230</v>
      </c>
      <c r="AG127" s="226" t="s">
        <v>423</v>
      </c>
      <c r="AH127" s="226" t="s">
        <v>214</v>
      </c>
      <c r="AI127" s="232" t="s">
        <v>214</v>
      </c>
      <c r="AJ127" s="226" t="s">
        <v>260</v>
      </c>
      <c r="AK127" s="280">
        <f t="shared" si="22"/>
        <v>5000</v>
      </c>
      <c r="AL127" s="280"/>
      <c r="AM127" s="282">
        <v>4000</v>
      </c>
      <c r="AN127" s="282">
        <v>1000</v>
      </c>
      <c r="AO127" s="280"/>
      <c r="AP127" s="280"/>
      <c r="AQ127" s="280">
        <f t="shared" si="23"/>
        <v>0</v>
      </c>
      <c r="AR127" s="280"/>
      <c r="AS127" s="280"/>
      <c r="AT127" s="280"/>
      <c r="AU127" s="280"/>
      <c r="AV127" s="280"/>
      <c r="AW127" s="280">
        <v>5000</v>
      </c>
      <c r="AX127" s="280">
        <v>4000</v>
      </c>
      <c r="AY127" s="280"/>
      <c r="AZ127" s="280"/>
      <c r="BA127" s="280"/>
      <c r="BB127" s="280"/>
      <c r="BC127" s="266">
        <v>4000</v>
      </c>
      <c r="BD127" s="287"/>
      <c r="BE127" s="280" t="s">
        <v>10</v>
      </c>
      <c r="BF127" s="282">
        <f t="shared" si="24"/>
        <v>8550</v>
      </c>
      <c r="BG127" s="282">
        <v>8550</v>
      </c>
      <c r="BH127" s="280"/>
      <c r="BI127" s="280"/>
      <c r="BJ127" s="282">
        <f t="shared" si="25"/>
        <v>5121</v>
      </c>
      <c r="BK127" s="282">
        <v>5000</v>
      </c>
      <c r="BL127" s="282">
        <v>121</v>
      </c>
      <c r="BM127" s="282">
        <v>1.45</v>
      </c>
      <c r="BN127" s="282" t="s">
        <v>10</v>
      </c>
      <c r="BO127" s="280"/>
      <c r="BP127" s="280"/>
      <c r="BQ127" s="280"/>
      <c r="BR127" s="280"/>
      <c r="BS127" s="280"/>
      <c r="BT127" s="232"/>
      <c r="BU127" s="232"/>
    </row>
    <row r="128" s="50" customFormat="1" ht="33" customHeight="1" spans="1:73">
      <c r="A128" s="232">
        <v>17</v>
      </c>
      <c r="B128" s="226" t="s">
        <v>1125</v>
      </c>
      <c r="C128" s="226" t="s">
        <v>1213</v>
      </c>
      <c r="D128" s="226">
        <v>652827</v>
      </c>
      <c r="E128" s="226" t="s">
        <v>1231</v>
      </c>
      <c r="F128" s="234" t="s">
        <v>1232</v>
      </c>
      <c r="G128" s="226" t="s">
        <v>1233</v>
      </c>
      <c r="H128" s="226" t="s">
        <v>55</v>
      </c>
      <c r="I128" s="226" t="s">
        <v>241</v>
      </c>
      <c r="J128" s="226">
        <v>2020</v>
      </c>
      <c r="K128" s="226">
        <v>1</v>
      </c>
      <c r="L128" s="259">
        <v>44256</v>
      </c>
      <c r="M128" s="259">
        <v>44531</v>
      </c>
      <c r="N128" s="226" t="s">
        <v>1233</v>
      </c>
      <c r="O128" s="226" t="s">
        <v>87</v>
      </c>
      <c r="P128" s="236" t="s">
        <v>1234</v>
      </c>
      <c r="Q128" s="236" t="s">
        <v>1235</v>
      </c>
      <c r="R128" s="266">
        <v>3800</v>
      </c>
      <c r="S128" s="226" t="s">
        <v>213</v>
      </c>
      <c r="T128" s="226" t="s">
        <v>213</v>
      </c>
      <c r="U128" s="226" t="s">
        <v>213</v>
      </c>
      <c r="V128" s="226" t="s">
        <v>214</v>
      </c>
      <c r="W128" s="226" t="s">
        <v>213</v>
      </c>
      <c r="X128" s="226" t="s">
        <v>213</v>
      </c>
      <c r="Y128" s="226" t="s">
        <v>213</v>
      </c>
      <c r="Z128" s="226" t="s">
        <v>213</v>
      </c>
      <c r="AA128" s="226" t="s">
        <v>213</v>
      </c>
      <c r="AB128" s="266"/>
      <c r="AC128" s="266"/>
      <c r="AD128" s="233" t="s">
        <v>213</v>
      </c>
      <c r="AE128" s="226" t="s">
        <v>213</v>
      </c>
      <c r="AF128" s="226" t="s">
        <v>1236</v>
      </c>
      <c r="AG128" s="226" t="s">
        <v>423</v>
      </c>
      <c r="AH128" s="226" t="s">
        <v>214</v>
      </c>
      <c r="AI128" s="232" t="s">
        <v>214</v>
      </c>
      <c r="AJ128" s="226" t="s">
        <v>260</v>
      </c>
      <c r="AK128" s="280">
        <f t="shared" si="22"/>
        <v>3800</v>
      </c>
      <c r="AL128" s="280"/>
      <c r="AM128" s="282">
        <v>3000</v>
      </c>
      <c r="AN128" s="282">
        <v>800</v>
      </c>
      <c r="AO128" s="280"/>
      <c r="AP128" s="280"/>
      <c r="AQ128" s="280">
        <f t="shared" si="23"/>
        <v>0</v>
      </c>
      <c r="AR128" s="280"/>
      <c r="AS128" s="280"/>
      <c r="AT128" s="280"/>
      <c r="AU128" s="280"/>
      <c r="AV128" s="280"/>
      <c r="AW128" s="280">
        <v>3800</v>
      </c>
      <c r="AX128" s="280">
        <v>3000</v>
      </c>
      <c r="AY128" s="280"/>
      <c r="AZ128" s="280"/>
      <c r="BA128" s="280"/>
      <c r="BB128" s="280"/>
      <c r="BC128" s="266">
        <v>3000</v>
      </c>
      <c r="BD128" s="287"/>
      <c r="BE128" s="280" t="s">
        <v>13</v>
      </c>
      <c r="BF128" s="282">
        <f t="shared" si="24"/>
        <v>6498</v>
      </c>
      <c r="BG128" s="282">
        <v>6498</v>
      </c>
      <c r="BH128" s="280"/>
      <c r="BI128" s="280"/>
      <c r="BJ128" s="282">
        <f t="shared" si="25"/>
        <v>3960</v>
      </c>
      <c r="BK128" s="282">
        <v>3800</v>
      </c>
      <c r="BL128" s="282">
        <v>160</v>
      </c>
      <c r="BM128" s="282">
        <v>1.32</v>
      </c>
      <c r="BN128" s="282" t="s">
        <v>13</v>
      </c>
      <c r="BO128" s="280"/>
      <c r="BP128" s="280"/>
      <c r="BQ128" s="280"/>
      <c r="BR128" s="280"/>
      <c r="BS128" s="280"/>
      <c r="BT128" s="232"/>
      <c r="BU128" s="232"/>
    </row>
    <row r="129" s="49" customFormat="1" ht="33" customHeight="1" spans="1:73">
      <c r="A129" s="232">
        <v>18</v>
      </c>
      <c r="B129" s="226" t="s">
        <v>1125</v>
      </c>
      <c r="C129" s="226" t="s">
        <v>1213</v>
      </c>
      <c r="D129" s="226">
        <v>652827</v>
      </c>
      <c r="E129" s="226" t="s">
        <v>1237</v>
      </c>
      <c r="F129" s="240" t="s">
        <v>1238</v>
      </c>
      <c r="G129" s="226" t="s">
        <v>1239</v>
      </c>
      <c r="H129" s="235" t="s">
        <v>57</v>
      </c>
      <c r="I129" s="226" t="s">
        <v>241</v>
      </c>
      <c r="J129" s="226">
        <v>2021</v>
      </c>
      <c r="K129" s="226">
        <v>1</v>
      </c>
      <c r="L129" s="255">
        <v>44344</v>
      </c>
      <c r="M129" s="255">
        <v>44531</v>
      </c>
      <c r="N129" s="236" t="s">
        <v>1239</v>
      </c>
      <c r="O129" s="226" t="s">
        <v>87</v>
      </c>
      <c r="P129" s="236" t="s">
        <v>1240</v>
      </c>
      <c r="Q129" s="236" t="s">
        <v>1241</v>
      </c>
      <c r="R129" s="266">
        <v>19000</v>
      </c>
      <c r="S129" s="226" t="s">
        <v>213</v>
      </c>
      <c r="T129" s="226" t="s">
        <v>213</v>
      </c>
      <c r="U129" s="226" t="s">
        <v>213</v>
      </c>
      <c r="V129" s="226" t="s">
        <v>214</v>
      </c>
      <c r="W129" s="226" t="s">
        <v>213</v>
      </c>
      <c r="X129" s="226" t="s">
        <v>213</v>
      </c>
      <c r="Y129" s="226" t="s">
        <v>213</v>
      </c>
      <c r="Z129" s="226" t="s">
        <v>213</v>
      </c>
      <c r="AA129" s="226" t="s">
        <v>213</v>
      </c>
      <c r="AB129" s="268"/>
      <c r="AC129" s="268"/>
      <c r="AD129" s="233" t="s">
        <v>213</v>
      </c>
      <c r="AE129" s="226" t="s">
        <v>213</v>
      </c>
      <c r="AF129" s="226" t="s">
        <v>1242</v>
      </c>
      <c r="AG129" s="226" t="s">
        <v>423</v>
      </c>
      <c r="AH129" s="226" t="s">
        <v>214</v>
      </c>
      <c r="AI129" s="232" t="s">
        <v>214</v>
      </c>
      <c r="AJ129" s="226" t="s">
        <v>260</v>
      </c>
      <c r="AK129" s="280">
        <f t="shared" si="22"/>
        <v>19000</v>
      </c>
      <c r="AL129" s="282"/>
      <c r="AM129" s="282">
        <v>15000</v>
      </c>
      <c r="AN129" s="282">
        <v>4000</v>
      </c>
      <c r="AO129" s="281"/>
      <c r="AP129" s="281"/>
      <c r="AQ129" s="280">
        <f t="shared" si="23"/>
        <v>0</v>
      </c>
      <c r="AR129" s="281"/>
      <c r="AS129" s="281"/>
      <c r="AT129" s="281"/>
      <c r="AU129" s="281"/>
      <c r="AV129" s="281"/>
      <c r="AW129" s="282">
        <v>19000</v>
      </c>
      <c r="AX129" s="282">
        <v>15000</v>
      </c>
      <c r="AY129" s="281"/>
      <c r="AZ129" s="281"/>
      <c r="BA129" s="281"/>
      <c r="BB129" s="281"/>
      <c r="BC129" s="266">
        <v>2000</v>
      </c>
      <c r="BD129" s="287"/>
      <c r="BE129" s="281" t="s">
        <v>10</v>
      </c>
      <c r="BF129" s="282">
        <f t="shared" si="24"/>
        <v>32200</v>
      </c>
      <c r="BG129" s="282">
        <v>32200</v>
      </c>
      <c r="BH129" s="281"/>
      <c r="BI129" s="281"/>
      <c r="BJ129" s="282">
        <f t="shared" si="25"/>
        <v>19800</v>
      </c>
      <c r="BK129" s="282">
        <v>19000</v>
      </c>
      <c r="BL129" s="282">
        <v>800</v>
      </c>
      <c r="BM129" s="282">
        <v>1.44</v>
      </c>
      <c r="BN129" s="282" t="s">
        <v>10</v>
      </c>
      <c r="BO129" s="281"/>
      <c r="BP129" s="281"/>
      <c r="BQ129" s="281"/>
      <c r="BR129" s="281"/>
      <c r="BS129" s="281"/>
      <c r="BT129" s="235"/>
      <c r="BU129" s="235"/>
    </row>
    <row r="130" s="49" customFormat="1" ht="33" customHeight="1" spans="1:73">
      <c r="A130" s="232">
        <v>19</v>
      </c>
      <c r="B130" s="226" t="s">
        <v>1125</v>
      </c>
      <c r="C130" s="226" t="s">
        <v>1213</v>
      </c>
      <c r="D130" s="226">
        <v>652827</v>
      </c>
      <c r="E130" s="226" t="s">
        <v>1243</v>
      </c>
      <c r="F130" s="234" t="s">
        <v>1244</v>
      </c>
      <c r="G130" s="226" t="s">
        <v>1239</v>
      </c>
      <c r="H130" s="235" t="s">
        <v>47</v>
      </c>
      <c r="I130" s="226" t="s">
        <v>241</v>
      </c>
      <c r="J130" s="226">
        <v>2020</v>
      </c>
      <c r="K130" s="226">
        <v>1</v>
      </c>
      <c r="L130" s="259">
        <v>44287</v>
      </c>
      <c r="M130" s="259">
        <v>44470</v>
      </c>
      <c r="N130" s="226" t="s">
        <v>1239</v>
      </c>
      <c r="O130" s="226" t="s">
        <v>87</v>
      </c>
      <c r="P130" s="236" t="s">
        <v>1245</v>
      </c>
      <c r="Q130" s="236" t="s">
        <v>1246</v>
      </c>
      <c r="R130" s="266">
        <v>3000</v>
      </c>
      <c r="S130" s="226" t="s">
        <v>213</v>
      </c>
      <c r="T130" s="226" t="s">
        <v>213</v>
      </c>
      <c r="U130" s="226" t="s">
        <v>213</v>
      </c>
      <c r="V130" s="226" t="s">
        <v>214</v>
      </c>
      <c r="W130" s="226" t="s">
        <v>213</v>
      </c>
      <c r="X130" s="226" t="s">
        <v>213</v>
      </c>
      <c r="Y130" s="226" t="s">
        <v>213</v>
      </c>
      <c r="Z130" s="226" t="s">
        <v>213</v>
      </c>
      <c r="AA130" s="226" t="s">
        <v>213</v>
      </c>
      <c r="AB130" s="268">
        <v>1000</v>
      </c>
      <c r="AC130" s="268"/>
      <c r="AD130" s="233" t="s">
        <v>213</v>
      </c>
      <c r="AE130" s="226" t="s">
        <v>213</v>
      </c>
      <c r="AF130" s="226" t="s">
        <v>1247</v>
      </c>
      <c r="AG130" s="226" t="s">
        <v>423</v>
      </c>
      <c r="AH130" s="226" t="s">
        <v>214</v>
      </c>
      <c r="AI130" s="232" t="s">
        <v>214</v>
      </c>
      <c r="AJ130" s="226" t="s">
        <v>260</v>
      </c>
      <c r="AK130" s="280">
        <f t="shared" si="22"/>
        <v>3000</v>
      </c>
      <c r="AL130" s="282"/>
      <c r="AM130" s="282">
        <v>1000</v>
      </c>
      <c r="AN130" s="282">
        <v>1000</v>
      </c>
      <c r="AO130" s="282">
        <v>1000</v>
      </c>
      <c r="AP130" s="281"/>
      <c r="AQ130" s="280">
        <f t="shared" si="23"/>
        <v>0</v>
      </c>
      <c r="AR130" s="281"/>
      <c r="AS130" s="281"/>
      <c r="AT130" s="281"/>
      <c r="AU130" s="281"/>
      <c r="AV130" s="281"/>
      <c r="AW130" s="282">
        <v>3000</v>
      </c>
      <c r="AX130" s="282">
        <v>1000</v>
      </c>
      <c r="AY130" s="281"/>
      <c r="AZ130" s="281"/>
      <c r="BA130" s="281"/>
      <c r="BB130" s="281"/>
      <c r="BC130" s="266">
        <v>1000</v>
      </c>
      <c r="BD130" s="266">
        <v>1000</v>
      </c>
      <c r="BE130" s="281" t="s">
        <v>10</v>
      </c>
      <c r="BF130" s="282">
        <f t="shared" si="24"/>
        <v>4480</v>
      </c>
      <c r="BG130" s="282">
        <v>4480</v>
      </c>
      <c r="BH130" s="282"/>
      <c r="BI130" s="282"/>
      <c r="BJ130" s="282">
        <f t="shared" si="25"/>
        <v>3090</v>
      </c>
      <c r="BK130" s="282">
        <v>3000</v>
      </c>
      <c r="BL130" s="282">
        <v>90</v>
      </c>
      <c r="BM130" s="282">
        <v>3.02</v>
      </c>
      <c r="BN130" s="282" t="s">
        <v>10</v>
      </c>
      <c r="BO130" s="281"/>
      <c r="BP130" s="281"/>
      <c r="BQ130" s="281"/>
      <c r="BR130" s="281"/>
      <c r="BS130" s="281"/>
      <c r="BT130" s="235"/>
      <c r="BU130" s="235"/>
    </row>
    <row r="131" s="49" customFormat="1" ht="33" customHeight="1" spans="1:73">
      <c r="A131" s="302">
        <v>20</v>
      </c>
      <c r="B131" s="303" t="s">
        <v>1125</v>
      </c>
      <c r="C131" s="303" t="s">
        <v>1213</v>
      </c>
      <c r="D131" s="303">
        <v>652827</v>
      </c>
      <c r="E131" s="303" t="s">
        <v>1248</v>
      </c>
      <c r="F131" s="304" t="s">
        <v>1249</v>
      </c>
      <c r="G131" s="303" t="s">
        <v>1239</v>
      </c>
      <c r="H131" s="235" t="s">
        <v>47</v>
      </c>
      <c r="I131" s="303" t="s">
        <v>241</v>
      </c>
      <c r="J131" s="303">
        <v>2021</v>
      </c>
      <c r="K131" s="303">
        <v>1</v>
      </c>
      <c r="L131" s="317">
        <v>44317</v>
      </c>
      <c r="M131" s="317">
        <v>44682</v>
      </c>
      <c r="N131" s="303" t="s">
        <v>1239</v>
      </c>
      <c r="O131" s="226" t="s">
        <v>87</v>
      </c>
      <c r="P131" s="318" t="s">
        <v>1250</v>
      </c>
      <c r="Q131" s="318" t="s">
        <v>1251</v>
      </c>
      <c r="R131" s="321">
        <v>8000</v>
      </c>
      <c r="S131" s="303" t="s">
        <v>213</v>
      </c>
      <c r="T131" s="303" t="s">
        <v>213</v>
      </c>
      <c r="U131" s="303" t="s">
        <v>213</v>
      </c>
      <c r="V131" s="303" t="s">
        <v>214</v>
      </c>
      <c r="W131" s="303" t="s">
        <v>213</v>
      </c>
      <c r="X131" s="303" t="s">
        <v>213</v>
      </c>
      <c r="Y131" s="303" t="s">
        <v>213</v>
      </c>
      <c r="Z131" s="303" t="s">
        <v>213</v>
      </c>
      <c r="AA131" s="303" t="s">
        <v>213</v>
      </c>
      <c r="AB131" s="325">
        <v>3000</v>
      </c>
      <c r="AC131" s="325"/>
      <c r="AD131" s="326" t="s">
        <v>213</v>
      </c>
      <c r="AE131" s="303" t="s">
        <v>213</v>
      </c>
      <c r="AF131" s="303" t="s">
        <v>1252</v>
      </c>
      <c r="AG131" s="303" t="s">
        <v>423</v>
      </c>
      <c r="AH131" s="303" t="s">
        <v>214</v>
      </c>
      <c r="AI131" s="232" t="s">
        <v>214</v>
      </c>
      <c r="AJ131" s="303" t="s">
        <v>260</v>
      </c>
      <c r="AK131" s="280">
        <f t="shared" si="22"/>
        <v>8000</v>
      </c>
      <c r="AL131" s="284"/>
      <c r="AM131" s="284">
        <v>3000</v>
      </c>
      <c r="AN131" s="284">
        <v>2000</v>
      </c>
      <c r="AO131" s="284">
        <v>3000</v>
      </c>
      <c r="AP131" s="327"/>
      <c r="AQ131" s="280">
        <f t="shared" si="23"/>
        <v>0</v>
      </c>
      <c r="AR131" s="327"/>
      <c r="AS131" s="327"/>
      <c r="AT131" s="327"/>
      <c r="AU131" s="327"/>
      <c r="AV131" s="327"/>
      <c r="AW131" s="284">
        <v>8000</v>
      </c>
      <c r="AX131" s="284">
        <v>3000</v>
      </c>
      <c r="AY131" s="327"/>
      <c r="AZ131" s="327"/>
      <c r="BA131" s="327"/>
      <c r="BB131" s="327"/>
      <c r="BC131" s="321">
        <v>3000</v>
      </c>
      <c r="BD131" s="321">
        <v>3000</v>
      </c>
      <c r="BE131" s="327" t="s">
        <v>10</v>
      </c>
      <c r="BF131" s="282">
        <f t="shared" si="24"/>
        <v>16565.7</v>
      </c>
      <c r="BG131" s="284">
        <v>16565.7</v>
      </c>
      <c r="BH131" s="284"/>
      <c r="BI131" s="284"/>
      <c r="BJ131" s="282">
        <f t="shared" si="25"/>
        <v>8135</v>
      </c>
      <c r="BK131" s="284">
        <v>8000</v>
      </c>
      <c r="BL131" s="284">
        <v>135</v>
      </c>
      <c r="BM131" s="284">
        <v>3.7</v>
      </c>
      <c r="BN131" s="284" t="s">
        <v>10</v>
      </c>
      <c r="BO131" s="327"/>
      <c r="BP131" s="327"/>
      <c r="BQ131" s="327"/>
      <c r="BR131" s="327"/>
      <c r="BS131" s="327"/>
      <c r="BT131" s="328"/>
      <c r="BU131" s="328"/>
    </row>
    <row r="132" s="49" customFormat="1" ht="33" customHeight="1" spans="1:73">
      <c r="A132" s="232">
        <v>21</v>
      </c>
      <c r="B132" s="226" t="s">
        <v>1125</v>
      </c>
      <c r="C132" s="226" t="s">
        <v>1253</v>
      </c>
      <c r="D132" s="226">
        <v>652829</v>
      </c>
      <c r="E132" s="233" t="s">
        <v>1254</v>
      </c>
      <c r="F132" s="233" t="s">
        <v>1255</v>
      </c>
      <c r="G132" s="233" t="s">
        <v>1256</v>
      </c>
      <c r="H132" s="233" t="s">
        <v>41</v>
      </c>
      <c r="I132" s="226" t="s">
        <v>241</v>
      </c>
      <c r="J132" s="226">
        <v>2021</v>
      </c>
      <c r="K132" s="226">
        <v>1</v>
      </c>
      <c r="L132" s="255">
        <v>44317</v>
      </c>
      <c r="M132" s="255">
        <v>44926</v>
      </c>
      <c r="N132" s="233" t="s">
        <v>1256</v>
      </c>
      <c r="O132" s="260" t="s">
        <v>1257</v>
      </c>
      <c r="P132" s="233" t="s">
        <v>1258</v>
      </c>
      <c r="Q132" s="233" t="s">
        <v>1259</v>
      </c>
      <c r="R132" s="266">
        <v>29000</v>
      </c>
      <c r="S132" s="226" t="s">
        <v>213</v>
      </c>
      <c r="T132" s="226" t="s">
        <v>213</v>
      </c>
      <c r="U132" s="226" t="s">
        <v>213</v>
      </c>
      <c r="V132" s="226" t="s">
        <v>214</v>
      </c>
      <c r="W132" s="226" t="s">
        <v>213</v>
      </c>
      <c r="X132" s="226" t="s">
        <v>213</v>
      </c>
      <c r="Y132" s="226" t="s">
        <v>213</v>
      </c>
      <c r="Z132" s="226" t="s">
        <v>213</v>
      </c>
      <c r="AA132" s="226" t="s">
        <v>213</v>
      </c>
      <c r="AB132" s="266"/>
      <c r="AC132" s="266"/>
      <c r="AD132" s="233" t="s">
        <v>213</v>
      </c>
      <c r="AE132" s="226" t="s">
        <v>213</v>
      </c>
      <c r="AF132" s="232" t="s">
        <v>1260</v>
      </c>
      <c r="AG132" s="226" t="s">
        <v>423</v>
      </c>
      <c r="AH132" s="226" t="s">
        <v>214</v>
      </c>
      <c r="AI132" s="226" t="s">
        <v>214</v>
      </c>
      <c r="AJ132" s="226" t="s">
        <v>260</v>
      </c>
      <c r="AK132" s="280">
        <f t="shared" si="22"/>
        <v>29000</v>
      </c>
      <c r="AL132" s="280">
        <v>25000</v>
      </c>
      <c r="AM132" s="280">
        <v>4000</v>
      </c>
      <c r="AN132" s="280"/>
      <c r="AO132" s="280"/>
      <c r="AP132" s="280"/>
      <c r="AQ132" s="280">
        <f t="shared" si="23"/>
        <v>0</v>
      </c>
      <c r="AR132" s="280"/>
      <c r="AS132" s="280"/>
      <c r="AT132" s="280"/>
      <c r="AU132" s="280"/>
      <c r="AV132" s="280"/>
      <c r="AW132" s="280">
        <v>4000</v>
      </c>
      <c r="AX132" s="280">
        <v>4000</v>
      </c>
      <c r="AY132" s="280"/>
      <c r="AZ132" s="280"/>
      <c r="BA132" s="280"/>
      <c r="BB132" s="280"/>
      <c r="BC132" s="266">
        <v>4000</v>
      </c>
      <c r="BD132" s="266"/>
      <c r="BE132" s="280" t="s">
        <v>10</v>
      </c>
      <c r="BF132" s="282">
        <f t="shared" si="24"/>
        <v>76000</v>
      </c>
      <c r="BG132" s="280">
        <v>76000</v>
      </c>
      <c r="BH132" s="280"/>
      <c r="BI132" s="280"/>
      <c r="BJ132" s="282">
        <f t="shared" si="25"/>
        <v>70900</v>
      </c>
      <c r="BK132" s="280">
        <v>29000</v>
      </c>
      <c r="BL132" s="280">
        <v>41900</v>
      </c>
      <c r="BM132" s="280">
        <v>1.81</v>
      </c>
      <c r="BN132" s="280" t="s">
        <v>10</v>
      </c>
      <c r="BO132" s="280"/>
      <c r="BP132" s="280"/>
      <c r="BQ132" s="280"/>
      <c r="BR132" s="280"/>
      <c r="BS132" s="280"/>
      <c r="BT132" s="232"/>
      <c r="BU132" s="232"/>
    </row>
    <row r="133" s="34" customFormat="1" ht="39.95" customHeight="1" spans="1:73">
      <c r="A133" s="305" t="s">
        <v>1261</v>
      </c>
      <c r="B133" s="306"/>
      <c r="C133" s="306"/>
      <c r="D133" s="306"/>
      <c r="E133" s="306"/>
      <c r="F133" s="307"/>
      <c r="G133" s="94"/>
      <c r="H133" s="94"/>
      <c r="I133" s="123"/>
      <c r="J133" s="94"/>
      <c r="K133" s="123"/>
      <c r="L133" s="123"/>
      <c r="M133" s="123"/>
      <c r="N133" s="94"/>
      <c r="O133" s="94"/>
      <c r="P133" s="123"/>
      <c r="Q133" s="123"/>
      <c r="R133" s="143">
        <f>SUM(R134:R154)</f>
        <v>436524</v>
      </c>
      <c r="S133" s="322"/>
      <c r="T133" s="322"/>
      <c r="U133" s="322"/>
      <c r="V133" s="322"/>
      <c r="W133" s="322"/>
      <c r="X133" s="322"/>
      <c r="Y133" s="322"/>
      <c r="Z133" s="322"/>
      <c r="AA133" s="322"/>
      <c r="AB133" s="143">
        <f>SUM(AB134:AB154)</f>
        <v>1200</v>
      </c>
      <c r="AC133" s="143">
        <f>SUM(AC134:AC152)</f>
        <v>0</v>
      </c>
      <c r="AD133" s="322"/>
      <c r="AE133" s="322"/>
      <c r="AF133" s="322"/>
      <c r="AG133" s="322"/>
      <c r="AH133" s="322"/>
      <c r="AI133" s="322"/>
      <c r="AJ133" s="322"/>
      <c r="AK133" s="143">
        <f t="shared" ref="AK133:BD133" si="26">SUM(AK134:AK154)</f>
        <v>436524</v>
      </c>
      <c r="AL133" s="143">
        <f t="shared" si="26"/>
        <v>179124</v>
      </c>
      <c r="AM133" s="143">
        <f t="shared" si="26"/>
        <v>255700</v>
      </c>
      <c r="AN133" s="143">
        <f t="shared" si="26"/>
        <v>200</v>
      </c>
      <c r="AO133" s="143">
        <f t="shared" si="26"/>
        <v>1500</v>
      </c>
      <c r="AP133" s="143">
        <f t="shared" si="26"/>
        <v>0</v>
      </c>
      <c r="AQ133" s="143">
        <f t="shared" si="26"/>
        <v>96440</v>
      </c>
      <c r="AR133" s="143">
        <f t="shared" si="26"/>
        <v>59740</v>
      </c>
      <c r="AS133" s="143">
        <f t="shared" si="26"/>
        <v>36700</v>
      </c>
      <c r="AT133" s="143">
        <f t="shared" si="26"/>
        <v>0</v>
      </c>
      <c r="AU133" s="143">
        <f t="shared" si="26"/>
        <v>0</v>
      </c>
      <c r="AV133" s="143">
        <f t="shared" si="26"/>
        <v>0</v>
      </c>
      <c r="AW133" s="143">
        <f t="shared" si="26"/>
        <v>267686</v>
      </c>
      <c r="AX133" s="143">
        <f t="shared" si="26"/>
        <v>202000</v>
      </c>
      <c r="AY133" s="143">
        <f t="shared" si="26"/>
        <v>72398</v>
      </c>
      <c r="AZ133" s="143">
        <f t="shared" si="26"/>
        <v>17000</v>
      </c>
      <c r="BA133" s="143">
        <f t="shared" si="26"/>
        <v>0</v>
      </c>
      <c r="BB133" s="143">
        <f t="shared" si="26"/>
        <v>0</v>
      </c>
      <c r="BC133" s="143">
        <f t="shared" si="26"/>
        <v>119000</v>
      </c>
      <c r="BD133" s="143">
        <f t="shared" si="26"/>
        <v>1000</v>
      </c>
      <c r="BE133" s="143"/>
      <c r="BF133" s="143">
        <f t="shared" ref="BF133:BL133" si="27">SUM(BF134:BF154)</f>
        <v>725283.45</v>
      </c>
      <c r="BG133" s="143">
        <f t="shared" si="27"/>
        <v>725283.45</v>
      </c>
      <c r="BH133" s="143">
        <f t="shared" si="27"/>
        <v>0</v>
      </c>
      <c r="BI133" s="143">
        <f t="shared" si="27"/>
        <v>0</v>
      </c>
      <c r="BJ133" s="143">
        <f t="shared" si="27"/>
        <v>593462.91</v>
      </c>
      <c r="BK133" s="143">
        <f t="shared" si="27"/>
        <v>436524</v>
      </c>
      <c r="BL133" s="143">
        <f t="shared" si="27"/>
        <v>156938.91</v>
      </c>
      <c r="BM133" s="143"/>
      <c r="BN133" s="143"/>
      <c r="BO133" s="143">
        <f>SUM(BO134:BO154)</f>
        <v>96440</v>
      </c>
      <c r="BP133" s="143">
        <f>SUM(BP134:BP154)</f>
        <v>96440</v>
      </c>
      <c r="BQ133" s="143"/>
      <c r="BR133" s="143"/>
      <c r="BS133" s="143"/>
      <c r="BT133" s="200"/>
      <c r="BU133" s="200"/>
    </row>
    <row r="134" s="2" customFormat="1" ht="39.95" customHeight="1" spans="1:73">
      <c r="A134" s="83">
        <v>1</v>
      </c>
      <c r="B134" s="83" t="s">
        <v>1262</v>
      </c>
      <c r="C134" s="81" t="s">
        <v>1263</v>
      </c>
      <c r="D134" s="81">
        <v>652901</v>
      </c>
      <c r="E134" s="99" t="s">
        <v>1264</v>
      </c>
      <c r="F134" s="98" t="s">
        <v>1265</v>
      </c>
      <c r="G134" s="99" t="s">
        <v>1266</v>
      </c>
      <c r="H134" s="89" t="s">
        <v>55</v>
      </c>
      <c r="I134" s="81" t="s">
        <v>241</v>
      </c>
      <c r="J134" s="319">
        <v>2020</v>
      </c>
      <c r="K134" s="319">
        <v>2</v>
      </c>
      <c r="L134" s="110">
        <v>44256</v>
      </c>
      <c r="M134" s="110">
        <v>44896</v>
      </c>
      <c r="N134" s="99" t="s">
        <v>1266</v>
      </c>
      <c r="O134" s="99" t="s">
        <v>48</v>
      </c>
      <c r="P134" s="81" t="s">
        <v>1267</v>
      </c>
      <c r="Q134" s="81" t="s">
        <v>1268</v>
      </c>
      <c r="R134" s="146">
        <v>2500</v>
      </c>
      <c r="S134" s="81" t="s">
        <v>213</v>
      </c>
      <c r="T134" s="81" t="s">
        <v>213</v>
      </c>
      <c r="U134" s="81" t="s">
        <v>213</v>
      </c>
      <c r="V134" s="81" t="s">
        <v>214</v>
      </c>
      <c r="W134" s="81" t="s">
        <v>213</v>
      </c>
      <c r="X134" s="81" t="s">
        <v>213</v>
      </c>
      <c r="Y134" s="81" t="s">
        <v>213</v>
      </c>
      <c r="Z134" s="81" t="s">
        <v>213</v>
      </c>
      <c r="AA134" s="81" t="s">
        <v>214</v>
      </c>
      <c r="AB134" s="146"/>
      <c r="AC134" s="146"/>
      <c r="AD134" s="82" t="s">
        <v>213</v>
      </c>
      <c r="AE134" s="81" t="s">
        <v>213</v>
      </c>
      <c r="AF134" s="81" t="s">
        <v>1269</v>
      </c>
      <c r="AG134" s="81" t="s">
        <v>548</v>
      </c>
      <c r="AH134" s="81" t="s">
        <v>214</v>
      </c>
      <c r="AI134" s="81" t="s">
        <v>214</v>
      </c>
      <c r="AJ134" s="81" t="s">
        <v>260</v>
      </c>
      <c r="AK134" s="146">
        <v>2500</v>
      </c>
      <c r="AL134" s="146">
        <v>500</v>
      </c>
      <c r="AM134" s="146">
        <v>2000</v>
      </c>
      <c r="AN134" s="146"/>
      <c r="AO134" s="146"/>
      <c r="AP134" s="146"/>
      <c r="AQ134" s="146">
        <v>0</v>
      </c>
      <c r="AR134" s="146"/>
      <c r="AS134" s="146"/>
      <c r="AT134" s="146"/>
      <c r="AU134" s="146"/>
      <c r="AV134" s="146"/>
      <c r="AW134" s="146">
        <v>2500</v>
      </c>
      <c r="AX134" s="146">
        <v>2000</v>
      </c>
      <c r="AY134" s="146"/>
      <c r="AZ134" s="146"/>
      <c r="BA134" s="146"/>
      <c r="BB134" s="146"/>
      <c r="BC134" s="146">
        <v>2000</v>
      </c>
      <c r="BD134" s="146"/>
      <c r="BE134" s="141" t="s">
        <v>10</v>
      </c>
      <c r="BF134" s="146">
        <v>5600</v>
      </c>
      <c r="BG134" s="146">
        <v>5600</v>
      </c>
      <c r="BH134" s="146"/>
      <c r="BI134" s="146"/>
      <c r="BJ134" s="146">
        <v>4253.84</v>
      </c>
      <c r="BK134" s="146">
        <v>2500</v>
      </c>
      <c r="BL134" s="146">
        <v>1753.84</v>
      </c>
      <c r="BM134" s="146">
        <v>1.32626206896552</v>
      </c>
      <c r="BN134" s="141">
        <v>10</v>
      </c>
      <c r="BO134" s="146"/>
      <c r="BP134" s="146"/>
      <c r="BQ134" s="146"/>
      <c r="BR134" s="146"/>
      <c r="BS134" s="146"/>
      <c r="BT134" s="201"/>
      <c r="BU134" s="145"/>
    </row>
    <row r="135" s="2" customFormat="1" ht="39.95" customHeight="1" spans="1:73">
      <c r="A135" s="83">
        <v>2</v>
      </c>
      <c r="B135" s="83" t="s">
        <v>1262</v>
      </c>
      <c r="C135" s="81" t="s">
        <v>1270</v>
      </c>
      <c r="D135" s="81">
        <v>652902</v>
      </c>
      <c r="E135" s="99" t="s">
        <v>1271</v>
      </c>
      <c r="F135" s="98" t="s">
        <v>1272</v>
      </c>
      <c r="G135" s="99" t="s">
        <v>1273</v>
      </c>
      <c r="H135" s="89" t="s">
        <v>15</v>
      </c>
      <c r="I135" s="81" t="s">
        <v>209</v>
      </c>
      <c r="J135" s="319">
        <v>2020</v>
      </c>
      <c r="K135" s="319">
        <v>2</v>
      </c>
      <c r="L135" s="110">
        <v>44044</v>
      </c>
      <c r="M135" s="110">
        <v>44531</v>
      </c>
      <c r="N135" s="99" t="s">
        <v>1273</v>
      </c>
      <c r="O135" s="99" t="s">
        <v>87</v>
      </c>
      <c r="P135" s="81" t="s">
        <v>1274</v>
      </c>
      <c r="Q135" s="81" t="s">
        <v>1275</v>
      </c>
      <c r="R135" s="146">
        <v>5700</v>
      </c>
      <c r="S135" s="81" t="s">
        <v>213</v>
      </c>
      <c r="T135" s="81" t="s">
        <v>213</v>
      </c>
      <c r="U135" s="81" t="s">
        <v>213</v>
      </c>
      <c r="V135" s="81" t="s">
        <v>213</v>
      </c>
      <c r="W135" s="81" t="s">
        <v>213</v>
      </c>
      <c r="X135" s="81" t="s">
        <v>213</v>
      </c>
      <c r="Y135" s="81" t="s">
        <v>213</v>
      </c>
      <c r="Z135" s="81" t="s">
        <v>213</v>
      </c>
      <c r="AA135" s="81" t="s">
        <v>213</v>
      </c>
      <c r="AB135" s="146"/>
      <c r="AC135" s="146"/>
      <c r="AD135" s="82" t="s">
        <v>213</v>
      </c>
      <c r="AE135" s="81" t="s">
        <v>213</v>
      </c>
      <c r="AF135" s="81" t="s">
        <v>1276</v>
      </c>
      <c r="AG135" s="81" t="s">
        <v>548</v>
      </c>
      <c r="AH135" s="81" t="s">
        <v>214</v>
      </c>
      <c r="AI135" s="81" t="s">
        <v>214</v>
      </c>
      <c r="AJ135" s="81" t="s">
        <v>260</v>
      </c>
      <c r="AK135" s="146">
        <v>5700</v>
      </c>
      <c r="AL135" s="146">
        <v>700</v>
      </c>
      <c r="AM135" s="146">
        <v>5000</v>
      </c>
      <c r="AN135" s="146"/>
      <c r="AO135" s="146"/>
      <c r="AP135" s="146"/>
      <c r="AQ135" s="146">
        <v>4000</v>
      </c>
      <c r="AR135" s="146"/>
      <c r="AS135" s="146">
        <v>4000</v>
      </c>
      <c r="AT135" s="146"/>
      <c r="AU135" s="146"/>
      <c r="AV135" s="146"/>
      <c r="AW135" s="146">
        <v>1700</v>
      </c>
      <c r="AX135" s="146">
        <v>1000</v>
      </c>
      <c r="AY135" s="146"/>
      <c r="AZ135" s="146"/>
      <c r="BA135" s="146"/>
      <c r="BB135" s="146"/>
      <c r="BC135" s="146">
        <v>1000</v>
      </c>
      <c r="BD135" s="146"/>
      <c r="BE135" s="141" t="s">
        <v>10</v>
      </c>
      <c r="BF135" s="146">
        <v>9494</v>
      </c>
      <c r="BG135" s="146">
        <v>9494</v>
      </c>
      <c r="BH135" s="146"/>
      <c r="BI135" s="146"/>
      <c r="BJ135" s="146">
        <v>6300</v>
      </c>
      <c r="BK135" s="146">
        <v>5700</v>
      </c>
      <c r="BL135" s="146">
        <v>600</v>
      </c>
      <c r="BM135" s="146">
        <v>1.22675862068966</v>
      </c>
      <c r="BN135" s="141">
        <v>10</v>
      </c>
      <c r="BO135" s="146">
        <v>4000</v>
      </c>
      <c r="BP135" s="146">
        <v>4000</v>
      </c>
      <c r="BQ135" s="146"/>
      <c r="BR135" s="146"/>
      <c r="BS135" s="146"/>
      <c r="BT135" s="201"/>
      <c r="BU135" s="145" t="s">
        <v>1277</v>
      </c>
    </row>
    <row r="136" s="2" customFormat="1" ht="39.95" customHeight="1" spans="1:73">
      <c r="A136" s="83">
        <v>3</v>
      </c>
      <c r="B136" s="83" t="s">
        <v>1262</v>
      </c>
      <c r="C136" s="81" t="s">
        <v>1270</v>
      </c>
      <c r="D136" s="81">
        <v>652902</v>
      </c>
      <c r="E136" s="99" t="s">
        <v>1278</v>
      </c>
      <c r="F136" s="98" t="s">
        <v>1279</v>
      </c>
      <c r="G136" s="99" t="s">
        <v>1280</v>
      </c>
      <c r="H136" s="89" t="s">
        <v>47</v>
      </c>
      <c r="I136" s="81" t="s">
        <v>209</v>
      </c>
      <c r="J136" s="319">
        <v>2020</v>
      </c>
      <c r="K136" s="319">
        <v>2</v>
      </c>
      <c r="L136" s="110">
        <v>44044</v>
      </c>
      <c r="M136" s="110">
        <v>44531</v>
      </c>
      <c r="N136" s="99" t="s">
        <v>1280</v>
      </c>
      <c r="O136" s="99" t="s">
        <v>87</v>
      </c>
      <c r="P136" s="81" t="s">
        <v>1281</v>
      </c>
      <c r="Q136" s="81" t="s">
        <v>1282</v>
      </c>
      <c r="R136" s="146">
        <v>5500</v>
      </c>
      <c r="S136" s="81" t="s">
        <v>213</v>
      </c>
      <c r="T136" s="81" t="s">
        <v>213</v>
      </c>
      <c r="U136" s="81" t="s">
        <v>213</v>
      </c>
      <c r="V136" s="81" t="s">
        <v>213</v>
      </c>
      <c r="W136" s="81" t="s">
        <v>213</v>
      </c>
      <c r="X136" s="81" t="s">
        <v>213</v>
      </c>
      <c r="Y136" s="81" t="s">
        <v>213</v>
      </c>
      <c r="Z136" s="81" t="s">
        <v>213</v>
      </c>
      <c r="AA136" s="81" t="s">
        <v>213</v>
      </c>
      <c r="AB136" s="146"/>
      <c r="AC136" s="146"/>
      <c r="AD136" s="82" t="s">
        <v>213</v>
      </c>
      <c r="AE136" s="81" t="s">
        <v>213</v>
      </c>
      <c r="AF136" s="81" t="s">
        <v>1283</v>
      </c>
      <c r="AG136" s="81" t="s">
        <v>548</v>
      </c>
      <c r="AH136" s="81" t="s">
        <v>214</v>
      </c>
      <c r="AI136" s="81" t="s">
        <v>214</v>
      </c>
      <c r="AJ136" s="81" t="s">
        <v>260</v>
      </c>
      <c r="AK136" s="146">
        <v>5500</v>
      </c>
      <c r="AL136" s="146">
        <v>1300</v>
      </c>
      <c r="AM136" s="146">
        <v>4200</v>
      </c>
      <c r="AN136" s="146"/>
      <c r="AO136" s="146"/>
      <c r="AP136" s="146"/>
      <c r="AQ136" s="146">
        <v>2200</v>
      </c>
      <c r="AR136" s="146"/>
      <c r="AS136" s="146">
        <v>2200</v>
      </c>
      <c r="AT136" s="146"/>
      <c r="AU136" s="146"/>
      <c r="AV136" s="146"/>
      <c r="AW136" s="146">
        <v>3300</v>
      </c>
      <c r="AX136" s="146">
        <v>2000</v>
      </c>
      <c r="AY136" s="146"/>
      <c r="AZ136" s="146"/>
      <c r="BA136" s="146"/>
      <c r="BB136" s="146"/>
      <c r="BC136" s="146">
        <v>2000</v>
      </c>
      <c r="BD136" s="146"/>
      <c r="BE136" s="141" t="s">
        <v>10</v>
      </c>
      <c r="BF136" s="146">
        <v>10172</v>
      </c>
      <c r="BG136" s="146">
        <v>10172</v>
      </c>
      <c r="BH136" s="146"/>
      <c r="BI136" s="146"/>
      <c r="BJ136" s="146">
        <v>7038</v>
      </c>
      <c r="BK136" s="146">
        <v>5500</v>
      </c>
      <c r="BL136" s="146">
        <v>1538</v>
      </c>
      <c r="BM136" s="146">
        <v>1.41773399014778</v>
      </c>
      <c r="BN136" s="141">
        <v>10</v>
      </c>
      <c r="BO136" s="146">
        <v>2200</v>
      </c>
      <c r="BP136" s="146">
        <v>2200</v>
      </c>
      <c r="BQ136" s="146"/>
      <c r="BR136" s="146"/>
      <c r="BS136" s="146"/>
      <c r="BT136" s="201"/>
      <c r="BU136" s="145" t="s">
        <v>1284</v>
      </c>
    </row>
    <row r="137" s="2" customFormat="1" ht="39.95" customHeight="1" spans="1:73">
      <c r="A137" s="83">
        <v>4</v>
      </c>
      <c r="B137" s="83" t="s">
        <v>1262</v>
      </c>
      <c r="C137" s="81" t="s">
        <v>1270</v>
      </c>
      <c r="D137" s="81">
        <v>652902</v>
      </c>
      <c r="E137" s="99" t="s">
        <v>1285</v>
      </c>
      <c r="F137" s="98" t="s">
        <v>1286</v>
      </c>
      <c r="G137" s="99" t="s">
        <v>1287</v>
      </c>
      <c r="H137" s="89" t="s">
        <v>45</v>
      </c>
      <c r="I137" s="81" t="s">
        <v>209</v>
      </c>
      <c r="J137" s="319">
        <v>2020</v>
      </c>
      <c r="K137" s="319">
        <v>2</v>
      </c>
      <c r="L137" s="110">
        <v>44044</v>
      </c>
      <c r="M137" s="110">
        <v>44531</v>
      </c>
      <c r="N137" s="99" t="s">
        <v>1287</v>
      </c>
      <c r="O137" s="99" t="s">
        <v>48</v>
      </c>
      <c r="P137" s="81" t="s">
        <v>1288</v>
      </c>
      <c r="Q137" s="81" t="s">
        <v>1289</v>
      </c>
      <c r="R137" s="146">
        <v>10000</v>
      </c>
      <c r="S137" s="81" t="s">
        <v>213</v>
      </c>
      <c r="T137" s="81" t="s">
        <v>213</v>
      </c>
      <c r="U137" s="81" t="s">
        <v>213</v>
      </c>
      <c r="V137" s="81" t="s">
        <v>213</v>
      </c>
      <c r="W137" s="81" t="s">
        <v>213</v>
      </c>
      <c r="X137" s="81" t="s">
        <v>213</v>
      </c>
      <c r="Y137" s="81" t="s">
        <v>213</v>
      </c>
      <c r="Z137" s="81" t="s">
        <v>213</v>
      </c>
      <c r="AA137" s="81" t="s">
        <v>213</v>
      </c>
      <c r="AB137" s="146"/>
      <c r="AC137" s="146"/>
      <c r="AD137" s="82" t="s">
        <v>213</v>
      </c>
      <c r="AE137" s="81" t="s">
        <v>213</v>
      </c>
      <c r="AF137" s="81" t="s">
        <v>1290</v>
      </c>
      <c r="AG137" s="81" t="s">
        <v>548</v>
      </c>
      <c r="AH137" s="81" t="s">
        <v>214</v>
      </c>
      <c r="AI137" s="81" t="s">
        <v>214</v>
      </c>
      <c r="AJ137" s="81" t="s">
        <v>260</v>
      </c>
      <c r="AK137" s="146">
        <v>10000</v>
      </c>
      <c r="AL137" s="146">
        <v>3000</v>
      </c>
      <c r="AM137" s="146">
        <v>7000</v>
      </c>
      <c r="AN137" s="146"/>
      <c r="AO137" s="146"/>
      <c r="AP137" s="146"/>
      <c r="AQ137" s="146">
        <v>4000</v>
      </c>
      <c r="AR137" s="146"/>
      <c r="AS137" s="146">
        <v>4000</v>
      </c>
      <c r="AT137" s="146"/>
      <c r="AU137" s="146"/>
      <c r="AV137" s="146"/>
      <c r="AW137" s="146">
        <v>6000</v>
      </c>
      <c r="AX137" s="146">
        <v>3000</v>
      </c>
      <c r="AY137" s="146"/>
      <c r="AZ137" s="146"/>
      <c r="BA137" s="146"/>
      <c r="BB137" s="146"/>
      <c r="BC137" s="146">
        <v>3000</v>
      </c>
      <c r="BD137" s="146"/>
      <c r="BE137" s="141" t="s">
        <v>10</v>
      </c>
      <c r="BF137" s="146">
        <v>35702</v>
      </c>
      <c r="BG137" s="146">
        <v>35702</v>
      </c>
      <c r="BH137" s="146"/>
      <c r="BI137" s="146"/>
      <c r="BJ137" s="146">
        <v>30838</v>
      </c>
      <c r="BK137" s="146">
        <v>10000</v>
      </c>
      <c r="BL137" s="146">
        <v>20838</v>
      </c>
      <c r="BM137" s="146">
        <v>1.46443349753695</v>
      </c>
      <c r="BN137" s="141">
        <v>10</v>
      </c>
      <c r="BO137" s="146">
        <v>4000</v>
      </c>
      <c r="BP137" s="146">
        <v>4000</v>
      </c>
      <c r="BQ137" s="146"/>
      <c r="BR137" s="146"/>
      <c r="BS137" s="146"/>
      <c r="BT137" s="201"/>
      <c r="BU137" s="145" t="s">
        <v>1291</v>
      </c>
    </row>
    <row r="138" s="2" customFormat="1" ht="39.95" customHeight="1" spans="1:73">
      <c r="A138" s="83">
        <v>5</v>
      </c>
      <c r="B138" s="83" t="s">
        <v>1262</v>
      </c>
      <c r="C138" s="81" t="s">
        <v>1270</v>
      </c>
      <c r="D138" s="81">
        <v>652902</v>
      </c>
      <c r="E138" s="99" t="s">
        <v>1292</v>
      </c>
      <c r="F138" s="98" t="s">
        <v>1293</v>
      </c>
      <c r="G138" s="99" t="s">
        <v>1294</v>
      </c>
      <c r="H138" s="89" t="s">
        <v>59</v>
      </c>
      <c r="I138" s="81" t="s">
        <v>209</v>
      </c>
      <c r="J138" s="319">
        <v>2019</v>
      </c>
      <c r="K138" s="319">
        <v>2</v>
      </c>
      <c r="L138" s="110">
        <v>43862</v>
      </c>
      <c r="M138" s="110">
        <v>44531</v>
      </c>
      <c r="N138" s="99" t="s">
        <v>1294</v>
      </c>
      <c r="O138" s="99" t="s">
        <v>84</v>
      </c>
      <c r="P138" s="81" t="s">
        <v>1295</v>
      </c>
      <c r="Q138" s="81" t="s">
        <v>1296</v>
      </c>
      <c r="R138" s="146">
        <v>4840</v>
      </c>
      <c r="S138" s="81" t="s">
        <v>213</v>
      </c>
      <c r="T138" s="81" t="s">
        <v>213</v>
      </c>
      <c r="U138" s="81" t="s">
        <v>213</v>
      </c>
      <c r="V138" s="81" t="s">
        <v>213</v>
      </c>
      <c r="W138" s="81" t="s">
        <v>213</v>
      </c>
      <c r="X138" s="81" t="s">
        <v>213</v>
      </c>
      <c r="Y138" s="81" t="s">
        <v>213</v>
      </c>
      <c r="Z138" s="81" t="s">
        <v>213</v>
      </c>
      <c r="AA138" s="81" t="s">
        <v>213</v>
      </c>
      <c r="AB138" s="146"/>
      <c r="AC138" s="146"/>
      <c r="AD138" s="82" t="s">
        <v>213</v>
      </c>
      <c r="AE138" s="81" t="s">
        <v>213</v>
      </c>
      <c r="AF138" s="81" t="s">
        <v>1297</v>
      </c>
      <c r="AG138" s="81" t="s">
        <v>548</v>
      </c>
      <c r="AH138" s="81" t="s">
        <v>214</v>
      </c>
      <c r="AI138" s="81" t="s">
        <v>214</v>
      </c>
      <c r="AJ138" s="81" t="s">
        <v>260</v>
      </c>
      <c r="AK138" s="146">
        <v>4840</v>
      </c>
      <c r="AL138" s="146">
        <v>1840</v>
      </c>
      <c r="AM138" s="146">
        <v>3000</v>
      </c>
      <c r="AN138" s="146"/>
      <c r="AO138" s="146"/>
      <c r="AP138" s="146"/>
      <c r="AQ138" s="146">
        <v>1680</v>
      </c>
      <c r="AR138" s="146">
        <v>1680</v>
      </c>
      <c r="AS138" s="146"/>
      <c r="AT138" s="146"/>
      <c r="AU138" s="146"/>
      <c r="AV138" s="146"/>
      <c r="AW138" s="146">
        <v>3160</v>
      </c>
      <c r="AX138" s="146">
        <v>3000</v>
      </c>
      <c r="AY138" s="146"/>
      <c r="AZ138" s="146"/>
      <c r="BA138" s="146"/>
      <c r="BB138" s="146"/>
      <c r="BC138" s="146">
        <v>2000</v>
      </c>
      <c r="BD138" s="146"/>
      <c r="BE138" s="141" t="s">
        <v>10</v>
      </c>
      <c r="BF138" s="146">
        <v>10985</v>
      </c>
      <c r="BG138" s="146">
        <v>10985</v>
      </c>
      <c r="BH138" s="146"/>
      <c r="BI138" s="146"/>
      <c r="BJ138" s="146">
        <v>9866</v>
      </c>
      <c r="BK138" s="146">
        <v>4840</v>
      </c>
      <c r="BL138" s="146">
        <v>5026</v>
      </c>
      <c r="BM138" s="146">
        <v>1.36988505747126</v>
      </c>
      <c r="BN138" s="141">
        <v>10</v>
      </c>
      <c r="BO138" s="146">
        <v>1680</v>
      </c>
      <c r="BP138" s="146">
        <v>1680</v>
      </c>
      <c r="BQ138" s="146"/>
      <c r="BR138" s="146"/>
      <c r="BS138" s="146"/>
      <c r="BT138" s="201"/>
      <c r="BU138" s="145"/>
    </row>
    <row r="139" s="2" customFormat="1" ht="39.95" customHeight="1" spans="1:73">
      <c r="A139" s="83">
        <v>6</v>
      </c>
      <c r="B139" s="83" t="s">
        <v>1262</v>
      </c>
      <c r="C139" s="81" t="s">
        <v>1270</v>
      </c>
      <c r="D139" s="81">
        <v>652902</v>
      </c>
      <c r="E139" s="99" t="s">
        <v>1298</v>
      </c>
      <c r="F139" s="98" t="s">
        <v>1299</v>
      </c>
      <c r="G139" s="99" t="s">
        <v>1280</v>
      </c>
      <c r="H139" s="89" t="s">
        <v>57</v>
      </c>
      <c r="I139" s="81" t="s">
        <v>241</v>
      </c>
      <c r="J139" s="319">
        <v>2020</v>
      </c>
      <c r="K139" s="319">
        <v>2</v>
      </c>
      <c r="L139" s="110">
        <v>44285</v>
      </c>
      <c r="M139" s="110">
        <v>44926</v>
      </c>
      <c r="N139" s="99" t="s">
        <v>1280</v>
      </c>
      <c r="O139" s="99" t="s">
        <v>87</v>
      </c>
      <c r="P139" s="81" t="s">
        <v>1300</v>
      </c>
      <c r="Q139" s="81" t="s">
        <v>1301</v>
      </c>
      <c r="R139" s="146">
        <v>2200</v>
      </c>
      <c r="S139" s="81" t="s">
        <v>213</v>
      </c>
      <c r="T139" s="81" t="s">
        <v>213</v>
      </c>
      <c r="U139" s="81" t="s">
        <v>213</v>
      </c>
      <c r="V139" s="81" t="s">
        <v>214</v>
      </c>
      <c r="W139" s="81" t="s">
        <v>213</v>
      </c>
      <c r="X139" s="81" t="s">
        <v>213</v>
      </c>
      <c r="Y139" s="81" t="s">
        <v>213</v>
      </c>
      <c r="Z139" s="81" t="s">
        <v>213</v>
      </c>
      <c r="AA139" s="81" t="s">
        <v>214</v>
      </c>
      <c r="AB139" s="146"/>
      <c r="AC139" s="146"/>
      <c r="AD139" s="82" t="s">
        <v>213</v>
      </c>
      <c r="AE139" s="81" t="s">
        <v>213</v>
      </c>
      <c r="AF139" s="81" t="s">
        <v>1302</v>
      </c>
      <c r="AG139" s="81" t="s">
        <v>548</v>
      </c>
      <c r="AH139" s="81" t="s">
        <v>214</v>
      </c>
      <c r="AI139" s="81" t="s">
        <v>214</v>
      </c>
      <c r="AJ139" s="81" t="s">
        <v>236</v>
      </c>
      <c r="AK139" s="146">
        <v>2200</v>
      </c>
      <c r="AL139" s="146">
        <v>1200</v>
      </c>
      <c r="AM139" s="146">
        <v>1000</v>
      </c>
      <c r="AN139" s="146"/>
      <c r="AO139" s="146"/>
      <c r="AP139" s="146"/>
      <c r="AQ139" s="146">
        <v>0</v>
      </c>
      <c r="AR139" s="146"/>
      <c r="AS139" s="146"/>
      <c r="AT139" s="146"/>
      <c r="AU139" s="146"/>
      <c r="AV139" s="146"/>
      <c r="AW139" s="146">
        <v>1500</v>
      </c>
      <c r="AX139" s="146">
        <v>1000</v>
      </c>
      <c r="AY139" s="146">
        <v>700</v>
      </c>
      <c r="AZ139" s="146"/>
      <c r="BA139" s="146"/>
      <c r="BB139" s="146"/>
      <c r="BC139" s="146">
        <v>1000</v>
      </c>
      <c r="BD139" s="146"/>
      <c r="BE139" s="141" t="s">
        <v>10</v>
      </c>
      <c r="BF139" s="146">
        <v>3240</v>
      </c>
      <c r="BG139" s="146">
        <v>3240</v>
      </c>
      <c r="BH139" s="146"/>
      <c r="BI139" s="146"/>
      <c r="BJ139" s="146">
        <v>3340</v>
      </c>
      <c r="BK139" s="146">
        <v>2200</v>
      </c>
      <c r="BL139" s="146">
        <v>1140</v>
      </c>
      <c r="BM139" s="146">
        <v>1.44827586206897</v>
      </c>
      <c r="BN139" s="141">
        <v>10</v>
      </c>
      <c r="BO139" s="146"/>
      <c r="BP139" s="146"/>
      <c r="BQ139" s="146"/>
      <c r="BR139" s="146"/>
      <c r="BS139" s="146"/>
      <c r="BT139" s="201"/>
      <c r="BU139" s="145"/>
    </row>
    <row r="140" s="2" customFormat="1" ht="39.95" customHeight="1" spans="1:73">
      <c r="A140" s="83">
        <v>7</v>
      </c>
      <c r="B140" s="83" t="s">
        <v>1262</v>
      </c>
      <c r="C140" s="81" t="s">
        <v>1303</v>
      </c>
      <c r="D140" s="81">
        <v>652926</v>
      </c>
      <c r="E140" s="99" t="s">
        <v>1304</v>
      </c>
      <c r="F140" s="98" t="s">
        <v>1305</v>
      </c>
      <c r="G140" s="99" t="s">
        <v>1306</v>
      </c>
      <c r="H140" s="89" t="s">
        <v>55</v>
      </c>
      <c r="I140" s="81" t="s">
        <v>241</v>
      </c>
      <c r="J140" s="319">
        <v>2020</v>
      </c>
      <c r="K140" s="319">
        <v>2</v>
      </c>
      <c r="L140" s="110">
        <v>44256</v>
      </c>
      <c r="M140" s="110">
        <v>44805</v>
      </c>
      <c r="N140" s="99" t="s">
        <v>1306</v>
      </c>
      <c r="O140" s="99" t="s">
        <v>48</v>
      </c>
      <c r="P140" s="81" t="s">
        <v>1307</v>
      </c>
      <c r="Q140" s="81" t="s">
        <v>1308</v>
      </c>
      <c r="R140" s="146">
        <v>4000</v>
      </c>
      <c r="S140" s="81" t="s">
        <v>213</v>
      </c>
      <c r="T140" s="81" t="s">
        <v>213</v>
      </c>
      <c r="U140" s="81" t="s">
        <v>213</v>
      </c>
      <c r="V140" s="81" t="s">
        <v>214</v>
      </c>
      <c r="W140" s="81" t="s">
        <v>213</v>
      </c>
      <c r="X140" s="81" t="s">
        <v>213</v>
      </c>
      <c r="Y140" s="81" t="s">
        <v>213</v>
      </c>
      <c r="Z140" s="81" t="s">
        <v>213</v>
      </c>
      <c r="AA140" s="81" t="s">
        <v>214</v>
      </c>
      <c r="AB140" s="146"/>
      <c r="AC140" s="146"/>
      <c r="AD140" s="82" t="s">
        <v>213</v>
      </c>
      <c r="AE140" s="81" t="s">
        <v>213</v>
      </c>
      <c r="AF140" s="81" t="s">
        <v>1309</v>
      </c>
      <c r="AG140" s="81" t="s">
        <v>548</v>
      </c>
      <c r="AH140" s="81" t="s">
        <v>214</v>
      </c>
      <c r="AI140" s="81" t="s">
        <v>214</v>
      </c>
      <c r="AJ140" s="81" t="s">
        <v>260</v>
      </c>
      <c r="AK140" s="146">
        <v>4000</v>
      </c>
      <c r="AL140" s="146">
        <v>1000</v>
      </c>
      <c r="AM140" s="146">
        <v>3000</v>
      </c>
      <c r="AN140" s="146"/>
      <c r="AO140" s="146"/>
      <c r="AP140" s="146"/>
      <c r="AQ140" s="146">
        <v>0</v>
      </c>
      <c r="AR140" s="146"/>
      <c r="AS140" s="146"/>
      <c r="AT140" s="146"/>
      <c r="AU140" s="146"/>
      <c r="AV140" s="146"/>
      <c r="AW140" s="146">
        <v>3500</v>
      </c>
      <c r="AX140" s="146">
        <v>3000</v>
      </c>
      <c r="AY140" s="146">
        <v>500</v>
      </c>
      <c r="AZ140" s="146"/>
      <c r="BA140" s="146"/>
      <c r="BB140" s="146"/>
      <c r="BC140" s="146">
        <v>3000</v>
      </c>
      <c r="BD140" s="146"/>
      <c r="BE140" s="141" t="s">
        <v>10</v>
      </c>
      <c r="BF140" s="146">
        <v>10824</v>
      </c>
      <c r="BG140" s="146">
        <v>10824</v>
      </c>
      <c r="BH140" s="146"/>
      <c r="BI140" s="146"/>
      <c r="BJ140" s="146">
        <v>9100.32</v>
      </c>
      <c r="BK140" s="146">
        <v>4000</v>
      </c>
      <c r="BL140" s="146">
        <v>5100.32</v>
      </c>
      <c r="BM140" s="146">
        <v>1.31578850574713</v>
      </c>
      <c r="BN140" s="141">
        <v>10</v>
      </c>
      <c r="BO140" s="146"/>
      <c r="BP140" s="146"/>
      <c r="BQ140" s="146"/>
      <c r="BR140" s="146"/>
      <c r="BS140" s="146"/>
      <c r="BT140" s="201"/>
      <c r="BU140" s="145"/>
    </row>
    <row r="141" s="2" customFormat="1" ht="39.95" customHeight="1" spans="1:73">
      <c r="A141" s="83">
        <v>8</v>
      </c>
      <c r="B141" s="83" t="s">
        <v>1262</v>
      </c>
      <c r="C141" s="81" t="s">
        <v>1303</v>
      </c>
      <c r="D141" s="81">
        <v>652926</v>
      </c>
      <c r="E141" s="99" t="s">
        <v>1310</v>
      </c>
      <c r="F141" s="98" t="s">
        <v>1311</v>
      </c>
      <c r="G141" s="99" t="s">
        <v>1312</v>
      </c>
      <c r="H141" s="89" t="s">
        <v>33</v>
      </c>
      <c r="I141" s="81" t="s">
        <v>209</v>
      </c>
      <c r="J141" s="319">
        <v>2020</v>
      </c>
      <c r="K141" s="319">
        <v>2</v>
      </c>
      <c r="L141" s="110">
        <v>43922</v>
      </c>
      <c r="M141" s="110">
        <v>44501</v>
      </c>
      <c r="N141" s="99" t="s">
        <v>1312</v>
      </c>
      <c r="O141" s="99" t="s">
        <v>82</v>
      </c>
      <c r="P141" s="81" t="s">
        <v>1313</v>
      </c>
      <c r="Q141" s="81" t="s">
        <v>1314</v>
      </c>
      <c r="R141" s="146">
        <v>16060</v>
      </c>
      <c r="S141" s="81" t="s">
        <v>213</v>
      </c>
      <c r="T141" s="81" t="s">
        <v>213</v>
      </c>
      <c r="U141" s="81" t="s">
        <v>213</v>
      </c>
      <c r="V141" s="81" t="s">
        <v>213</v>
      </c>
      <c r="W141" s="81" t="s">
        <v>213</v>
      </c>
      <c r="X141" s="81" t="s">
        <v>213</v>
      </c>
      <c r="Y141" s="81" t="s">
        <v>213</v>
      </c>
      <c r="Z141" s="81" t="s">
        <v>213</v>
      </c>
      <c r="AA141" s="81" t="s">
        <v>213</v>
      </c>
      <c r="AB141" s="146"/>
      <c r="AC141" s="146"/>
      <c r="AD141" s="82" t="s">
        <v>213</v>
      </c>
      <c r="AE141" s="81" t="s">
        <v>213</v>
      </c>
      <c r="AF141" s="81" t="s">
        <v>1315</v>
      </c>
      <c r="AG141" s="81" t="s">
        <v>548</v>
      </c>
      <c r="AH141" s="81" t="s">
        <v>214</v>
      </c>
      <c r="AI141" s="81" t="s">
        <v>214</v>
      </c>
      <c r="AJ141" s="81" t="s">
        <v>260</v>
      </c>
      <c r="AK141" s="146">
        <v>16060</v>
      </c>
      <c r="AL141" s="146">
        <v>6560</v>
      </c>
      <c r="AM141" s="146">
        <v>9500</v>
      </c>
      <c r="AN141" s="146"/>
      <c r="AO141" s="146"/>
      <c r="AP141" s="146"/>
      <c r="AQ141" s="146">
        <v>12560</v>
      </c>
      <c r="AR141" s="146">
        <v>6060</v>
      </c>
      <c r="AS141" s="146">
        <v>6500</v>
      </c>
      <c r="AT141" s="146"/>
      <c r="AU141" s="146"/>
      <c r="AV141" s="146"/>
      <c r="AW141" s="146">
        <v>3500</v>
      </c>
      <c r="AX141" s="146">
        <v>3000</v>
      </c>
      <c r="AY141" s="146"/>
      <c r="AZ141" s="146"/>
      <c r="BA141" s="146"/>
      <c r="BB141" s="146"/>
      <c r="BC141" s="146">
        <v>3000</v>
      </c>
      <c r="BD141" s="146"/>
      <c r="BE141" s="141" t="s">
        <v>10</v>
      </c>
      <c r="BF141" s="146">
        <v>45108</v>
      </c>
      <c r="BG141" s="146">
        <v>45108</v>
      </c>
      <c r="BH141" s="146"/>
      <c r="BI141" s="146"/>
      <c r="BJ141" s="146">
        <v>40286.49</v>
      </c>
      <c r="BK141" s="146">
        <v>16060</v>
      </c>
      <c r="BL141" s="146">
        <v>24226.49</v>
      </c>
      <c r="BM141" s="146">
        <v>1.51589909255898</v>
      </c>
      <c r="BN141" s="141">
        <v>10</v>
      </c>
      <c r="BO141" s="146">
        <v>12560</v>
      </c>
      <c r="BP141" s="146">
        <v>12560</v>
      </c>
      <c r="BQ141" s="146"/>
      <c r="BR141" s="146"/>
      <c r="BS141" s="146"/>
      <c r="BT141" s="201"/>
      <c r="BU141" s="145" t="s">
        <v>1316</v>
      </c>
    </row>
    <row r="142" s="2" customFormat="1" ht="39.95" customHeight="1" spans="1:73">
      <c r="A142" s="83">
        <v>9</v>
      </c>
      <c r="B142" s="83" t="s">
        <v>1262</v>
      </c>
      <c r="C142" s="81" t="s">
        <v>1303</v>
      </c>
      <c r="D142" s="81">
        <v>652926</v>
      </c>
      <c r="E142" s="99" t="s">
        <v>1317</v>
      </c>
      <c r="F142" s="98" t="s">
        <v>1318</v>
      </c>
      <c r="G142" s="99" t="s">
        <v>1312</v>
      </c>
      <c r="H142" s="89" t="s">
        <v>33</v>
      </c>
      <c r="I142" s="81" t="s">
        <v>241</v>
      </c>
      <c r="J142" s="319">
        <v>2021</v>
      </c>
      <c r="K142" s="319">
        <v>1</v>
      </c>
      <c r="L142" s="110">
        <v>44326</v>
      </c>
      <c r="M142" s="110">
        <v>44520</v>
      </c>
      <c r="N142" s="99" t="s">
        <v>1312</v>
      </c>
      <c r="O142" s="99" t="s">
        <v>82</v>
      </c>
      <c r="P142" s="81" t="s">
        <v>1319</v>
      </c>
      <c r="Q142" s="81" t="s">
        <v>1320</v>
      </c>
      <c r="R142" s="146">
        <v>3000</v>
      </c>
      <c r="S142" s="81" t="s">
        <v>213</v>
      </c>
      <c r="T142" s="81" t="s">
        <v>213</v>
      </c>
      <c r="U142" s="81" t="s">
        <v>213</v>
      </c>
      <c r="V142" s="81" t="s">
        <v>214</v>
      </c>
      <c r="W142" s="81" t="s">
        <v>213</v>
      </c>
      <c r="X142" s="81" t="s">
        <v>213</v>
      </c>
      <c r="Y142" s="81" t="s">
        <v>213</v>
      </c>
      <c r="Z142" s="81" t="s">
        <v>213</v>
      </c>
      <c r="AA142" s="81" t="s">
        <v>214</v>
      </c>
      <c r="AB142" s="146"/>
      <c r="AC142" s="146"/>
      <c r="AD142" s="82" t="s">
        <v>213</v>
      </c>
      <c r="AE142" s="81" t="s">
        <v>213</v>
      </c>
      <c r="AF142" s="81" t="s">
        <v>1321</v>
      </c>
      <c r="AG142" s="81" t="s">
        <v>548</v>
      </c>
      <c r="AH142" s="81" t="s">
        <v>214</v>
      </c>
      <c r="AI142" s="81" t="s">
        <v>214</v>
      </c>
      <c r="AJ142" s="81" t="s">
        <v>216</v>
      </c>
      <c r="AK142" s="146">
        <v>3000</v>
      </c>
      <c r="AL142" s="146">
        <v>1000</v>
      </c>
      <c r="AM142" s="146">
        <v>2000</v>
      </c>
      <c r="AN142" s="146"/>
      <c r="AO142" s="146"/>
      <c r="AP142" s="146"/>
      <c r="AQ142" s="146">
        <v>0</v>
      </c>
      <c r="AR142" s="146"/>
      <c r="AS142" s="146"/>
      <c r="AT142" s="146"/>
      <c r="AU142" s="146"/>
      <c r="AV142" s="146"/>
      <c r="AW142" s="146">
        <v>3000</v>
      </c>
      <c r="AX142" s="146">
        <v>2000</v>
      </c>
      <c r="AY142" s="146"/>
      <c r="AZ142" s="146"/>
      <c r="BA142" s="146"/>
      <c r="BB142" s="146"/>
      <c r="BC142" s="146">
        <v>2000</v>
      </c>
      <c r="BD142" s="146"/>
      <c r="BE142" s="141" t="s">
        <v>10</v>
      </c>
      <c r="BF142" s="146">
        <v>7134.75</v>
      </c>
      <c r="BG142" s="146">
        <v>7134.75</v>
      </c>
      <c r="BH142" s="146"/>
      <c r="BI142" s="146"/>
      <c r="BJ142" s="146">
        <v>6240</v>
      </c>
      <c r="BK142" s="146">
        <v>3000</v>
      </c>
      <c r="BL142" s="146">
        <v>3240</v>
      </c>
      <c r="BM142" s="146">
        <v>1.34301724137931</v>
      </c>
      <c r="BN142" s="141">
        <v>10</v>
      </c>
      <c r="BO142" s="146"/>
      <c r="BP142" s="146"/>
      <c r="BQ142" s="146"/>
      <c r="BR142" s="146"/>
      <c r="BS142" s="146"/>
      <c r="BT142" s="201"/>
      <c r="BU142" s="145"/>
    </row>
    <row r="143" s="2" customFormat="1" ht="39.95" customHeight="1" spans="1:73">
      <c r="A143" s="83">
        <v>10</v>
      </c>
      <c r="B143" s="83" t="s">
        <v>1262</v>
      </c>
      <c r="C143" s="81" t="s">
        <v>1322</v>
      </c>
      <c r="D143" s="81">
        <v>652925</v>
      </c>
      <c r="E143" s="99" t="s">
        <v>1323</v>
      </c>
      <c r="F143" s="98" t="s">
        <v>1324</v>
      </c>
      <c r="G143" s="99" t="s">
        <v>1325</v>
      </c>
      <c r="H143" s="89" t="s">
        <v>55</v>
      </c>
      <c r="I143" s="81" t="s">
        <v>241</v>
      </c>
      <c r="J143" s="319">
        <v>2021</v>
      </c>
      <c r="K143" s="319">
        <v>2</v>
      </c>
      <c r="L143" s="110">
        <v>44256</v>
      </c>
      <c r="M143" s="110">
        <v>44926</v>
      </c>
      <c r="N143" s="99" t="s">
        <v>1326</v>
      </c>
      <c r="O143" s="99" t="s">
        <v>48</v>
      </c>
      <c r="P143" s="81" t="s">
        <v>1327</v>
      </c>
      <c r="Q143" s="81" t="s">
        <v>1328</v>
      </c>
      <c r="R143" s="146">
        <v>60000</v>
      </c>
      <c r="S143" s="81" t="s">
        <v>213</v>
      </c>
      <c r="T143" s="81" t="s">
        <v>213</v>
      </c>
      <c r="U143" s="81" t="s">
        <v>213</v>
      </c>
      <c r="V143" s="81" t="s">
        <v>214</v>
      </c>
      <c r="W143" s="81" t="s">
        <v>213</v>
      </c>
      <c r="X143" s="81" t="s">
        <v>213</v>
      </c>
      <c r="Y143" s="81" t="s">
        <v>213</v>
      </c>
      <c r="Z143" s="81" t="s">
        <v>213</v>
      </c>
      <c r="AA143" s="81" t="s">
        <v>214</v>
      </c>
      <c r="AB143" s="146"/>
      <c r="AC143" s="146"/>
      <c r="AD143" s="82" t="s">
        <v>213</v>
      </c>
      <c r="AE143" s="81" t="s">
        <v>213</v>
      </c>
      <c r="AF143" s="81" t="s">
        <v>1329</v>
      </c>
      <c r="AG143" s="81" t="s">
        <v>548</v>
      </c>
      <c r="AH143" s="81" t="s">
        <v>214</v>
      </c>
      <c r="AI143" s="81" t="s">
        <v>214</v>
      </c>
      <c r="AJ143" s="81" t="s">
        <v>260</v>
      </c>
      <c r="AK143" s="146">
        <v>60000</v>
      </c>
      <c r="AL143" s="146">
        <v>20000</v>
      </c>
      <c r="AM143" s="146">
        <v>40000</v>
      </c>
      <c r="AN143" s="146"/>
      <c r="AO143" s="146"/>
      <c r="AP143" s="146"/>
      <c r="AQ143" s="146">
        <v>0</v>
      </c>
      <c r="AR143" s="146"/>
      <c r="AS143" s="146"/>
      <c r="AT143" s="146"/>
      <c r="AU143" s="146"/>
      <c r="AV143" s="146"/>
      <c r="AW143" s="146">
        <v>40000</v>
      </c>
      <c r="AX143" s="146">
        <v>40000</v>
      </c>
      <c r="AY143" s="146">
        <v>20000</v>
      </c>
      <c r="AZ143" s="146"/>
      <c r="BA143" s="146"/>
      <c r="BB143" s="146"/>
      <c r="BC143" s="146">
        <v>10000</v>
      </c>
      <c r="BD143" s="146"/>
      <c r="BE143" s="141" t="s">
        <v>13</v>
      </c>
      <c r="BF143" s="146">
        <v>91200</v>
      </c>
      <c r="BG143" s="146">
        <v>91200</v>
      </c>
      <c r="BH143" s="146"/>
      <c r="BI143" s="146"/>
      <c r="BJ143" s="146">
        <v>68877.11</v>
      </c>
      <c r="BK143" s="146">
        <v>60000</v>
      </c>
      <c r="BL143" s="146">
        <v>8877.11</v>
      </c>
      <c r="BM143" s="146">
        <v>1.22869985074627</v>
      </c>
      <c r="BN143" s="141">
        <v>15</v>
      </c>
      <c r="BO143" s="146"/>
      <c r="BP143" s="146"/>
      <c r="BQ143" s="146"/>
      <c r="BR143" s="146"/>
      <c r="BS143" s="146"/>
      <c r="BT143" s="201"/>
      <c r="BU143" s="145"/>
    </row>
    <row r="144" s="2" customFormat="1" ht="39.95" customHeight="1" spans="1:73">
      <c r="A144" s="83">
        <v>11</v>
      </c>
      <c r="B144" s="83" t="s">
        <v>1262</v>
      </c>
      <c r="C144" s="81" t="s">
        <v>1322</v>
      </c>
      <c r="D144" s="81">
        <v>652925</v>
      </c>
      <c r="E144" s="99" t="s">
        <v>1330</v>
      </c>
      <c r="F144" s="98" t="s">
        <v>1331</v>
      </c>
      <c r="G144" s="99" t="s">
        <v>1332</v>
      </c>
      <c r="H144" s="89" t="s">
        <v>41</v>
      </c>
      <c r="I144" s="81" t="s">
        <v>241</v>
      </c>
      <c r="J144" s="319">
        <v>2021</v>
      </c>
      <c r="K144" s="319">
        <v>1</v>
      </c>
      <c r="L144" s="110">
        <v>44287</v>
      </c>
      <c r="M144" s="110">
        <v>44531</v>
      </c>
      <c r="N144" s="99" t="s">
        <v>1332</v>
      </c>
      <c r="O144" s="99" t="s">
        <v>69</v>
      </c>
      <c r="P144" s="81" t="s">
        <v>1333</v>
      </c>
      <c r="Q144" s="81" t="s">
        <v>1334</v>
      </c>
      <c r="R144" s="146">
        <v>2500</v>
      </c>
      <c r="S144" s="81" t="s">
        <v>213</v>
      </c>
      <c r="T144" s="81" t="s">
        <v>213</v>
      </c>
      <c r="U144" s="81" t="s">
        <v>213</v>
      </c>
      <c r="V144" s="81" t="s">
        <v>214</v>
      </c>
      <c r="W144" s="81" t="s">
        <v>213</v>
      </c>
      <c r="X144" s="81" t="s">
        <v>213</v>
      </c>
      <c r="Y144" s="81" t="s">
        <v>213</v>
      </c>
      <c r="Z144" s="81" t="s">
        <v>213</v>
      </c>
      <c r="AA144" s="81" t="s">
        <v>214</v>
      </c>
      <c r="AB144" s="146"/>
      <c r="AC144" s="146"/>
      <c r="AD144" s="82" t="s">
        <v>213</v>
      </c>
      <c r="AE144" s="81" t="s">
        <v>213</v>
      </c>
      <c r="AF144" s="81" t="s">
        <v>1335</v>
      </c>
      <c r="AG144" s="81" t="s">
        <v>548</v>
      </c>
      <c r="AH144" s="81" t="s">
        <v>214</v>
      </c>
      <c r="AI144" s="81" t="s">
        <v>214</v>
      </c>
      <c r="AJ144" s="81" t="s">
        <v>236</v>
      </c>
      <c r="AK144" s="146">
        <v>2500</v>
      </c>
      <c r="AL144" s="146">
        <v>500</v>
      </c>
      <c r="AM144" s="146">
        <v>2000</v>
      </c>
      <c r="AN144" s="146"/>
      <c r="AO144" s="146"/>
      <c r="AP144" s="146"/>
      <c r="AQ144" s="146">
        <v>0</v>
      </c>
      <c r="AR144" s="146"/>
      <c r="AS144" s="146"/>
      <c r="AT144" s="146"/>
      <c r="AU144" s="146"/>
      <c r="AV144" s="146"/>
      <c r="AW144" s="146">
        <v>2500</v>
      </c>
      <c r="AX144" s="146">
        <v>2000</v>
      </c>
      <c r="AY144" s="146">
        <v>0</v>
      </c>
      <c r="AZ144" s="146"/>
      <c r="BA144" s="146"/>
      <c r="BB144" s="146"/>
      <c r="BC144" s="146">
        <v>2000</v>
      </c>
      <c r="BD144" s="146"/>
      <c r="BE144" s="141" t="s">
        <v>10</v>
      </c>
      <c r="BF144" s="146">
        <v>5239.34</v>
      </c>
      <c r="BG144" s="146">
        <v>5239.34</v>
      </c>
      <c r="BH144" s="146"/>
      <c r="BI144" s="146"/>
      <c r="BJ144" s="146">
        <v>4212.29</v>
      </c>
      <c r="BK144" s="146">
        <v>2500</v>
      </c>
      <c r="BL144" s="146">
        <v>1712.29</v>
      </c>
      <c r="BM144" s="146">
        <v>1.21622413793103</v>
      </c>
      <c r="BN144" s="141">
        <v>10</v>
      </c>
      <c r="BO144" s="146"/>
      <c r="BP144" s="146"/>
      <c r="BQ144" s="146"/>
      <c r="BR144" s="146"/>
      <c r="BS144" s="146"/>
      <c r="BT144" s="201"/>
      <c r="BU144" s="145"/>
    </row>
    <row r="145" s="2" customFormat="1" ht="39.95" customHeight="1" spans="1:73">
      <c r="A145" s="83">
        <v>12</v>
      </c>
      <c r="B145" s="83" t="s">
        <v>1262</v>
      </c>
      <c r="C145" s="81" t="s">
        <v>1322</v>
      </c>
      <c r="D145" s="81">
        <v>652925</v>
      </c>
      <c r="E145" s="99" t="s">
        <v>1336</v>
      </c>
      <c r="F145" s="98" t="s">
        <v>1337</v>
      </c>
      <c r="G145" s="99" t="s">
        <v>1338</v>
      </c>
      <c r="H145" s="89" t="s">
        <v>37</v>
      </c>
      <c r="I145" s="81" t="s">
        <v>241</v>
      </c>
      <c r="J145" s="319">
        <v>2021</v>
      </c>
      <c r="K145" s="319">
        <v>1</v>
      </c>
      <c r="L145" s="110">
        <v>44348</v>
      </c>
      <c r="M145" s="110">
        <v>44531</v>
      </c>
      <c r="N145" s="99" t="s">
        <v>1338</v>
      </c>
      <c r="O145" s="99" t="s">
        <v>66</v>
      </c>
      <c r="P145" s="81" t="s">
        <v>1339</v>
      </c>
      <c r="Q145" s="81" t="s">
        <v>1340</v>
      </c>
      <c r="R145" s="146">
        <v>5000</v>
      </c>
      <c r="S145" s="81" t="s">
        <v>213</v>
      </c>
      <c r="T145" s="81" t="s">
        <v>213</v>
      </c>
      <c r="U145" s="81" t="s">
        <v>213</v>
      </c>
      <c r="V145" s="81" t="s">
        <v>214</v>
      </c>
      <c r="W145" s="81" t="s">
        <v>213</v>
      </c>
      <c r="X145" s="81" t="s">
        <v>213</v>
      </c>
      <c r="Y145" s="81" t="s">
        <v>213</v>
      </c>
      <c r="Z145" s="81" t="s">
        <v>213</v>
      </c>
      <c r="AA145" s="81" t="s">
        <v>214</v>
      </c>
      <c r="AB145" s="146"/>
      <c r="AC145" s="146"/>
      <c r="AD145" s="82" t="s">
        <v>213</v>
      </c>
      <c r="AE145" s="81" t="s">
        <v>213</v>
      </c>
      <c r="AF145" s="81" t="s">
        <v>1341</v>
      </c>
      <c r="AG145" s="81" t="s">
        <v>548</v>
      </c>
      <c r="AH145" s="81" t="s">
        <v>214</v>
      </c>
      <c r="AI145" s="81" t="s">
        <v>214</v>
      </c>
      <c r="AJ145" s="81" t="s">
        <v>216</v>
      </c>
      <c r="AK145" s="146">
        <v>5000</v>
      </c>
      <c r="AL145" s="146">
        <v>1000</v>
      </c>
      <c r="AM145" s="146">
        <v>4000</v>
      </c>
      <c r="AN145" s="146"/>
      <c r="AO145" s="146"/>
      <c r="AP145" s="146">
        <v>0</v>
      </c>
      <c r="AQ145" s="146">
        <v>0</v>
      </c>
      <c r="AR145" s="146"/>
      <c r="AS145" s="146"/>
      <c r="AT145" s="146"/>
      <c r="AU145" s="146"/>
      <c r="AV145" s="146"/>
      <c r="AW145" s="146">
        <v>5000</v>
      </c>
      <c r="AX145" s="146">
        <v>4000</v>
      </c>
      <c r="AY145" s="146">
        <v>0</v>
      </c>
      <c r="AZ145" s="146"/>
      <c r="BA145" s="146"/>
      <c r="BB145" s="146"/>
      <c r="BC145" s="146">
        <v>4000</v>
      </c>
      <c r="BD145" s="146"/>
      <c r="BE145" s="141" t="s">
        <v>10</v>
      </c>
      <c r="BF145" s="146">
        <v>10008</v>
      </c>
      <c r="BG145" s="146">
        <v>10008</v>
      </c>
      <c r="BH145" s="146"/>
      <c r="BI145" s="146"/>
      <c r="BJ145" s="146">
        <v>7450.16</v>
      </c>
      <c r="BK145" s="146">
        <v>5000</v>
      </c>
      <c r="BL145" s="146">
        <v>2450.16</v>
      </c>
      <c r="BM145" s="146">
        <v>1.30307586206897</v>
      </c>
      <c r="BN145" s="141">
        <v>10</v>
      </c>
      <c r="BO145" s="146"/>
      <c r="BP145" s="146"/>
      <c r="BQ145" s="146"/>
      <c r="BR145" s="146"/>
      <c r="BS145" s="146"/>
      <c r="BT145" s="201"/>
      <c r="BU145" s="145"/>
    </row>
    <row r="146" s="2" customFormat="1" ht="39.95" customHeight="1" spans="1:73">
      <c r="A146" s="83">
        <v>13</v>
      </c>
      <c r="B146" s="83" t="s">
        <v>1262</v>
      </c>
      <c r="C146" s="81" t="s">
        <v>1342</v>
      </c>
      <c r="D146" s="81">
        <v>652924</v>
      </c>
      <c r="E146" s="99" t="s">
        <v>1343</v>
      </c>
      <c r="F146" s="98" t="s">
        <v>1344</v>
      </c>
      <c r="G146" s="99" t="s">
        <v>1345</v>
      </c>
      <c r="H146" s="89" t="s">
        <v>29</v>
      </c>
      <c r="I146" s="81" t="s">
        <v>241</v>
      </c>
      <c r="J146" s="319">
        <v>2021</v>
      </c>
      <c r="K146" s="319">
        <v>1</v>
      </c>
      <c r="L146" s="110">
        <v>44287</v>
      </c>
      <c r="M146" s="110">
        <v>44561</v>
      </c>
      <c r="N146" s="99" t="s">
        <v>1346</v>
      </c>
      <c r="O146" s="99" t="s">
        <v>87</v>
      </c>
      <c r="P146" s="81" t="s">
        <v>1347</v>
      </c>
      <c r="Q146" s="81" t="s">
        <v>1348</v>
      </c>
      <c r="R146" s="146">
        <v>2700</v>
      </c>
      <c r="S146" s="81" t="s">
        <v>213</v>
      </c>
      <c r="T146" s="81" t="s">
        <v>213</v>
      </c>
      <c r="U146" s="81" t="s">
        <v>213</v>
      </c>
      <c r="V146" s="81" t="s">
        <v>214</v>
      </c>
      <c r="W146" s="81" t="s">
        <v>213</v>
      </c>
      <c r="X146" s="81" t="s">
        <v>213</v>
      </c>
      <c r="Y146" s="81" t="s">
        <v>213</v>
      </c>
      <c r="Z146" s="81" t="s">
        <v>213</v>
      </c>
      <c r="AA146" s="81" t="s">
        <v>214</v>
      </c>
      <c r="AB146" s="146">
        <v>1200</v>
      </c>
      <c r="AC146" s="146"/>
      <c r="AD146" s="82" t="s">
        <v>213</v>
      </c>
      <c r="AE146" s="81" t="s">
        <v>213</v>
      </c>
      <c r="AF146" s="81">
        <v>2021005</v>
      </c>
      <c r="AG146" s="81" t="s">
        <v>548</v>
      </c>
      <c r="AH146" s="81" t="s">
        <v>214</v>
      </c>
      <c r="AI146" s="81" t="s">
        <v>214</v>
      </c>
      <c r="AJ146" s="81" t="s">
        <v>260</v>
      </c>
      <c r="AK146" s="146">
        <v>2700</v>
      </c>
      <c r="AL146" s="146">
        <v>0</v>
      </c>
      <c r="AM146" s="146">
        <v>1000</v>
      </c>
      <c r="AN146" s="146">
        <v>200</v>
      </c>
      <c r="AO146" s="146">
        <v>1500</v>
      </c>
      <c r="AP146" s="146"/>
      <c r="AQ146" s="146">
        <v>0</v>
      </c>
      <c r="AR146" s="146"/>
      <c r="AS146" s="146"/>
      <c r="AT146" s="146"/>
      <c r="AU146" s="146"/>
      <c r="AV146" s="146"/>
      <c r="AW146" s="146">
        <v>2700</v>
      </c>
      <c r="AX146" s="146">
        <v>1000</v>
      </c>
      <c r="AY146" s="146"/>
      <c r="AZ146" s="146"/>
      <c r="BA146" s="146"/>
      <c r="BB146" s="146"/>
      <c r="BC146" s="146">
        <v>1000</v>
      </c>
      <c r="BD146" s="146">
        <v>1000</v>
      </c>
      <c r="BE146" s="141" t="s">
        <v>10</v>
      </c>
      <c r="BF146" s="146">
        <v>6280</v>
      </c>
      <c r="BG146" s="146">
        <v>6280</v>
      </c>
      <c r="BH146" s="146"/>
      <c r="BI146" s="146"/>
      <c r="BJ146" s="146">
        <v>4351</v>
      </c>
      <c r="BK146" s="146">
        <v>2700</v>
      </c>
      <c r="BL146" s="146">
        <v>1651</v>
      </c>
      <c r="BM146" s="146">
        <v>3.19241379310345</v>
      </c>
      <c r="BN146" s="141">
        <v>10</v>
      </c>
      <c r="BO146" s="146"/>
      <c r="BP146" s="146"/>
      <c r="BQ146" s="146"/>
      <c r="BR146" s="146"/>
      <c r="BS146" s="146"/>
      <c r="BT146" s="201"/>
      <c r="BU146" s="145"/>
    </row>
    <row r="147" s="2" customFormat="1" ht="39.95" customHeight="1" spans="1:73">
      <c r="A147" s="83">
        <v>14</v>
      </c>
      <c r="B147" s="83" t="s">
        <v>1262</v>
      </c>
      <c r="C147" s="81" t="s">
        <v>1349</v>
      </c>
      <c r="D147" s="81">
        <v>652922</v>
      </c>
      <c r="E147" s="99" t="s">
        <v>1350</v>
      </c>
      <c r="F147" s="98" t="s">
        <v>1351</v>
      </c>
      <c r="G147" s="99" t="s">
        <v>1352</v>
      </c>
      <c r="H147" s="89" t="s">
        <v>25</v>
      </c>
      <c r="I147" s="81" t="s">
        <v>209</v>
      </c>
      <c r="J147" s="319">
        <v>2019</v>
      </c>
      <c r="K147" s="319">
        <v>2</v>
      </c>
      <c r="L147" s="110">
        <v>43952</v>
      </c>
      <c r="M147" s="110">
        <v>44834</v>
      </c>
      <c r="N147" s="99" t="s">
        <v>1352</v>
      </c>
      <c r="O147" s="99" t="s">
        <v>91</v>
      </c>
      <c r="P147" s="81" t="s">
        <v>1353</v>
      </c>
      <c r="Q147" s="81" t="s">
        <v>1354</v>
      </c>
      <c r="R147" s="146">
        <v>135518</v>
      </c>
      <c r="S147" s="81" t="s">
        <v>213</v>
      </c>
      <c r="T147" s="81" t="s">
        <v>213</v>
      </c>
      <c r="U147" s="81" t="s">
        <v>213</v>
      </c>
      <c r="V147" s="81" t="s">
        <v>213</v>
      </c>
      <c r="W147" s="81" t="s">
        <v>213</v>
      </c>
      <c r="X147" s="81" t="s">
        <v>213</v>
      </c>
      <c r="Y147" s="81" t="s">
        <v>213</v>
      </c>
      <c r="Z147" s="81" t="s">
        <v>213</v>
      </c>
      <c r="AA147" s="81" t="s">
        <v>213</v>
      </c>
      <c r="AB147" s="146"/>
      <c r="AC147" s="146"/>
      <c r="AD147" s="82" t="s">
        <v>213</v>
      </c>
      <c r="AE147" s="81" t="s">
        <v>213</v>
      </c>
      <c r="AF147" s="81" t="s">
        <v>1355</v>
      </c>
      <c r="AG147" s="81" t="s">
        <v>1356</v>
      </c>
      <c r="AH147" s="81" t="s">
        <v>214</v>
      </c>
      <c r="AI147" s="81" t="s">
        <v>214</v>
      </c>
      <c r="AJ147" s="81" t="s">
        <v>260</v>
      </c>
      <c r="AK147" s="146">
        <v>135518</v>
      </c>
      <c r="AL147" s="146">
        <v>85518</v>
      </c>
      <c r="AM147" s="146">
        <v>50000</v>
      </c>
      <c r="AN147" s="146"/>
      <c r="AO147" s="146"/>
      <c r="AP147" s="146"/>
      <c r="AQ147" s="146">
        <v>50000</v>
      </c>
      <c r="AR147" s="146">
        <v>30000</v>
      </c>
      <c r="AS147" s="146">
        <v>20000</v>
      </c>
      <c r="AT147" s="146">
        <v>0</v>
      </c>
      <c r="AU147" s="146">
        <v>0</v>
      </c>
      <c r="AV147" s="146">
        <v>0</v>
      </c>
      <c r="AW147" s="146">
        <v>55820</v>
      </c>
      <c r="AX147" s="146">
        <v>30000</v>
      </c>
      <c r="AY147" s="146">
        <v>29698</v>
      </c>
      <c r="AZ147" s="146"/>
      <c r="BA147" s="146"/>
      <c r="BB147" s="146"/>
      <c r="BC147" s="146">
        <v>20000</v>
      </c>
      <c r="BD147" s="146"/>
      <c r="BE147" s="141" t="s">
        <v>16</v>
      </c>
      <c r="BF147" s="146">
        <v>135000</v>
      </c>
      <c r="BG147" s="146">
        <v>135000</v>
      </c>
      <c r="BH147" s="146"/>
      <c r="BI147" s="146"/>
      <c r="BJ147" s="146">
        <v>155087.47</v>
      </c>
      <c r="BK147" s="146">
        <v>135518</v>
      </c>
      <c r="BL147" s="146">
        <v>19569.47</v>
      </c>
      <c r="BM147" s="146">
        <v>1.21505821052632</v>
      </c>
      <c r="BN147" s="141">
        <v>20</v>
      </c>
      <c r="BO147" s="146">
        <v>50000</v>
      </c>
      <c r="BP147" s="146">
        <v>50000</v>
      </c>
      <c r="BQ147" s="146"/>
      <c r="BR147" s="146"/>
      <c r="BS147" s="146"/>
      <c r="BT147" s="201"/>
      <c r="BU147" s="145" t="s">
        <v>1357</v>
      </c>
    </row>
    <row r="148" s="2" customFormat="1" ht="39.95" customHeight="1" spans="1:73">
      <c r="A148" s="83">
        <v>15</v>
      </c>
      <c r="B148" s="83" t="s">
        <v>1262</v>
      </c>
      <c r="C148" s="81" t="s">
        <v>1358</v>
      </c>
      <c r="D148" s="81">
        <v>652927</v>
      </c>
      <c r="E148" s="99" t="s">
        <v>1359</v>
      </c>
      <c r="F148" s="98" t="s">
        <v>1360</v>
      </c>
      <c r="G148" s="99" t="s">
        <v>1361</v>
      </c>
      <c r="H148" s="89" t="s">
        <v>55</v>
      </c>
      <c r="I148" s="81" t="s">
        <v>241</v>
      </c>
      <c r="J148" s="319">
        <v>2021</v>
      </c>
      <c r="K148" s="319">
        <v>1</v>
      </c>
      <c r="L148" s="110">
        <v>44256</v>
      </c>
      <c r="M148" s="110">
        <v>44500</v>
      </c>
      <c r="N148" s="99" t="s">
        <v>1361</v>
      </c>
      <c r="O148" s="99" t="s">
        <v>87</v>
      </c>
      <c r="P148" s="81" t="s">
        <v>1362</v>
      </c>
      <c r="Q148" s="81" t="s">
        <v>1363</v>
      </c>
      <c r="R148" s="146">
        <v>10000</v>
      </c>
      <c r="S148" s="81" t="s">
        <v>213</v>
      </c>
      <c r="T148" s="81" t="s">
        <v>213</v>
      </c>
      <c r="U148" s="81" t="s">
        <v>213</v>
      </c>
      <c r="V148" s="81" t="s">
        <v>214</v>
      </c>
      <c r="W148" s="81" t="s">
        <v>213</v>
      </c>
      <c r="X148" s="81" t="s">
        <v>213</v>
      </c>
      <c r="Y148" s="81" t="s">
        <v>213</v>
      </c>
      <c r="Z148" s="81" t="s">
        <v>213</v>
      </c>
      <c r="AA148" s="81" t="s">
        <v>214</v>
      </c>
      <c r="AB148" s="146"/>
      <c r="AC148" s="146"/>
      <c r="AD148" s="82" t="s">
        <v>213</v>
      </c>
      <c r="AE148" s="81" t="s">
        <v>213</v>
      </c>
      <c r="AF148" s="81" t="s">
        <v>1364</v>
      </c>
      <c r="AG148" s="81" t="s">
        <v>548</v>
      </c>
      <c r="AH148" s="81" t="s">
        <v>214</v>
      </c>
      <c r="AI148" s="81" t="s">
        <v>214</v>
      </c>
      <c r="AJ148" s="81" t="s">
        <v>216</v>
      </c>
      <c r="AK148" s="146">
        <v>10000</v>
      </c>
      <c r="AL148" s="146">
        <v>2000</v>
      </c>
      <c r="AM148" s="146">
        <v>8000</v>
      </c>
      <c r="AN148" s="146"/>
      <c r="AO148" s="146"/>
      <c r="AP148" s="146"/>
      <c r="AQ148" s="146">
        <v>0</v>
      </c>
      <c r="AR148" s="146"/>
      <c r="AS148" s="146"/>
      <c r="AT148" s="146"/>
      <c r="AU148" s="146"/>
      <c r="AV148" s="146"/>
      <c r="AW148" s="146">
        <v>10000</v>
      </c>
      <c r="AX148" s="146">
        <v>8000</v>
      </c>
      <c r="AY148" s="146"/>
      <c r="AZ148" s="146"/>
      <c r="BA148" s="146"/>
      <c r="BB148" s="146"/>
      <c r="BC148" s="146">
        <v>8000</v>
      </c>
      <c r="BD148" s="146"/>
      <c r="BE148" s="141" t="s">
        <v>10</v>
      </c>
      <c r="BF148" s="146">
        <v>19729.6</v>
      </c>
      <c r="BG148" s="146">
        <v>19729.6</v>
      </c>
      <c r="BH148" s="146"/>
      <c r="BI148" s="146"/>
      <c r="BJ148" s="146">
        <v>14078.37</v>
      </c>
      <c r="BK148" s="146">
        <v>10000</v>
      </c>
      <c r="BL148" s="146">
        <v>4078.37</v>
      </c>
      <c r="BM148" s="146">
        <v>1.34924396551724</v>
      </c>
      <c r="BN148" s="141">
        <v>10</v>
      </c>
      <c r="BO148" s="146"/>
      <c r="BP148" s="146"/>
      <c r="BQ148" s="146"/>
      <c r="BR148" s="146"/>
      <c r="BS148" s="146"/>
      <c r="BT148" s="201"/>
      <c r="BU148" s="145"/>
    </row>
    <row r="149" s="2" customFormat="1" ht="39.95" customHeight="1" spans="1:73">
      <c r="A149" s="83">
        <v>16</v>
      </c>
      <c r="B149" s="83" t="s">
        <v>1262</v>
      </c>
      <c r="C149" s="81" t="s">
        <v>1358</v>
      </c>
      <c r="D149" s="81">
        <v>652927</v>
      </c>
      <c r="E149" s="99" t="s">
        <v>1365</v>
      </c>
      <c r="F149" s="98" t="s">
        <v>1366</v>
      </c>
      <c r="G149" s="99" t="s">
        <v>1361</v>
      </c>
      <c r="H149" s="89" t="s">
        <v>57</v>
      </c>
      <c r="I149" s="81" t="s">
        <v>241</v>
      </c>
      <c r="J149" s="319">
        <v>2021</v>
      </c>
      <c r="K149" s="319">
        <v>1</v>
      </c>
      <c r="L149" s="110">
        <v>44256</v>
      </c>
      <c r="M149" s="110">
        <v>44500</v>
      </c>
      <c r="N149" s="99" t="s">
        <v>1361</v>
      </c>
      <c r="O149" s="99" t="s">
        <v>87</v>
      </c>
      <c r="P149" s="81" t="s">
        <v>1367</v>
      </c>
      <c r="Q149" s="81" t="s">
        <v>1368</v>
      </c>
      <c r="R149" s="146">
        <v>2580</v>
      </c>
      <c r="S149" s="81" t="s">
        <v>213</v>
      </c>
      <c r="T149" s="81" t="s">
        <v>213</v>
      </c>
      <c r="U149" s="81" t="s">
        <v>213</v>
      </c>
      <c r="V149" s="81" t="s">
        <v>214</v>
      </c>
      <c r="W149" s="81" t="s">
        <v>213</v>
      </c>
      <c r="X149" s="81" t="s">
        <v>213</v>
      </c>
      <c r="Y149" s="81" t="s">
        <v>213</v>
      </c>
      <c r="Z149" s="81" t="s">
        <v>213</v>
      </c>
      <c r="AA149" s="81" t="s">
        <v>214</v>
      </c>
      <c r="AB149" s="146"/>
      <c r="AC149" s="146"/>
      <c r="AD149" s="82" t="s">
        <v>213</v>
      </c>
      <c r="AE149" s="81" t="s">
        <v>213</v>
      </c>
      <c r="AF149" s="81" t="s">
        <v>1369</v>
      </c>
      <c r="AG149" s="81" t="s">
        <v>548</v>
      </c>
      <c r="AH149" s="81" t="s">
        <v>214</v>
      </c>
      <c r="AI149" s="81" t="s">
        <v>214</v>
      </c>
      <c r="AJ149" s="81" t="s">
        <v>216</v>
      </c>
      <c r="AK149" s="146">
        <v>2580</v>
      </c>
      <c r="AL149" s="146">
        <v>580</v>
      </c>
      <c r="AM149" s="146">
        <v>2000</v>
      </c>
      <c r="AN149" s="146"/>
      <c r="AO149" s="146"/>
      <c r="AP149" s="146"/>
      <c r="AQ149" s="146">
        <v>0</v>
      </c>
      <c r="AR149" s="146"/>
      <c r="AS149" s="146"/>
      <c r="AT149" s="146"/>
      <c r="AU149" s="146"/>
      <c r="AV149" s="146"/>
      <c r="AW149" s="146">
        <v>2580</v>
      </c>
      <c r="AX149" s="146">
        <v>2000</v>
      </c>
      <c r="AY149" s="146"/>
      <c r="AZ149" s="146"/>
      <c r="BA149" s="146"/>
      <c r="BB149" s="146"/>
      <c r="BC149" s="146">
        <v>2000</v>
      </c>
      <c r="BD149" s="146"/>
      <c r="BE149" s="141" t="s">
        <v>10</v>
      </c>
      <c r="BF149" s="146">
        <v>4985.28</v>
      </c>
      <c r="BG149" s="146">
        <v>4985.28</v>
      </c>
      <c r="BH149" s="146"/>
      <c r="BI149" s="146"/>
      <c r="BJ149" s="146">
        <v>3107</v>
      </c>
      <c r="BK149" s="146">
        <v>2580</v>
      </c>
      <c r="BL149" s="146">
        <v>527</v>
      </c>
      <c r="BM149" s="146">
        <v>1.53733793103448</v>
      </c>
      <c r="BN149" s="141">
        <v>10</v>
      </c>
      <c r="BO149" s="146"/>
      <c r="BP149" s="146"/>
      <c r="BQ149" s="146"/>
      <c r="BR149" s="146"/>
      <c r="BS149" s="146"/>
      <c r="BT149" s="201"/>
      <c r="BU149" s="145"/>
    </row>
    <row r="150" s="2" customFormat="1" ht="39.95" customHeight="1" spans="1:73">
      <c r="A150" s="83">
        <v>17</v>
      </c>
      <c r="B150" s="83" t="s">
        <v>1262</v>
      </c>
      <c r="C150" s="81" t="s">
        <v>1358</v>
      </c>
      <c r="D150" s="81">
        <v>652927</v>
      </c>
      <c r="E150" s="99" t="s">
        <v>1370</v>
      </c>
      <c r="F150" s="98" t="s">
        <v>1371</v>
      </c>
      <c r="G150" s="99" t="s">
        <v>1361</v>
      </c>
      <c r="H150" s="89" t="s">
        <v>61</v>
      </c>
      <c r="I150" s="81" t="s">
        <v>241</v>
      </c>
      <c r="J150" s="319">
        <v>2021</v>
      </c>
      <c r="K150" s="319">
        <v>1</v>
      </c>
      <c r="L150" s="110">
        <v>44256</v>
      </c>
      <c r="M150" s="110">
        <v>44500</v>
      </c>
      <c r="N150" s="99" t="s">
        <v>1361</v>
      </c>
      <c r="O150" s="99" t="s">
        <v>87</v>
      </c>
      <c r="P150" s="81" t="s">
        <v>1372</v>
      </c>
      <c r="Q150" s="81" t="s">
        <v>1373</v>
      </c>
      <c r="R150" s="146">
        <v>51426</v>
      </c>
      <c r="S150" s="81" t="s">
        <v>213</v>
      </c>
      <c r="T150" s="81" t="s">
        <v>213</v>
      </c>
      <c r="U150" s="81" t="s">
        <v>213</v>
      </c>
      <c r="V150" s="81" t="s">
        <v>214</v>
      </c>
      <c r="W150" s="81" t="s">
        <v>213</v>
      </c>
      <c r="X150" s="81" t="s">
        <v>213</v>
      </c>
      <c r="Y150" s="81" t="s">
        <v>213</v>
      </c>
      <c r="Z150" s="81" t="s">
        <v>213</v>
      </c>
      <c r="AA150" s="81" t="s">
        <v>214</v>
      </c>
      <c r="AB150" s="146"/>
      <c r="AC150" s="146"/>
      <c r="AD150" s="82" t="s">
        <v>213</v>
      </c>
      <c r="AE150" s="81" t="s">
        <v>213</v>
      </c>
      <c r="AF150" s="81" t="s">
        <v>1374</v>
      </c>
      <c r="AG150" s="81" t="s">
        <v>548</v>
      </c>
      <c r="AH150" s="81" t="s">
        <v>214</v>
      </c>
      <c r="AI150" s="81" t="s">
        <v>214</v>
      </c>
      <c r="AJ150" s="81" t="s">
        <v>1375</v>
      </c>
      <c r="AK150" s="146">
        <v>51426</v>
      </c>
      <c r="AL150" s="146">
        <v>11426</v>
      </c>
      <c r="AM150" s="146">
        <v>40000</v>
      </c>
      <c r="AN150" s="146"/>
      <c r="AO150" s="146"/>
      <c r="AP150" s="146"/>
      <c r="AQ150" s="146">
        <v>0</v>
      </c>
      <c r="AR150" s="146"/>
      <c r="AS150" s="146"/>
      <c r="AT150" s="146"/>
      <c r="AU150" s="146"/>
      <c r="AV150" s="146"/>
      <c r="AW150" s="146">
        <v>51426</v>
      </c>
      <c r="AX150" s="146">
        <v>40000</v>
      </c>
      <c r="AY150" s="146"/>
      <c r="AZ150" s="146"/>
      <c r="BA150" s="146"/>
      <c r="BB150" s="146"/>
      <c r="BC150" s="146">
        <v>25000</v>
      </c>
      <c r="BD150" s="146"/>
      <c r="BE150" s="141" t="s">
        <v>10</v>
      </c>
      <c r="BF150" s="146">
        <v>92820</v>
      </c>
      <c r="BG150" s="146">
        <v>92820</v>
      </c>
      <c r="BH150" s="146"/>
      <c r="BI150" s="146"/>
      <c r="BJ150" s="146">
        <v>62442</v>
      </c>
      <c r="BK150" s="146">
        <v>51426</v>
      </c>
      <c r="BL150" s="146">
        <v>11016</v>
      </c>
      <c r="BM150" s="146">
        <v>1.41041379310345</v>
      </c>
      <c r="BN150" s="141">
        <v>10</v>
      </c>
      <c r="BO150" s="146"/>
      <c r="BP150" s="146"/>
      <c r="BQ150" s="146"/>
      <c r="BR150" s="146"/>
      <c r="BS150" s="146"/>
      <c r="BT150" s="201"/>
      <c r="BU150" s="145"/>
    </row>
    <row r="151" s="2" customFormat="1" ht="39.95" customHeight="1" spans="1:73">
      <c r="A151" s="83">
        <v>18</v>
      </c>
      <c r="B151" s="83" t="s">
        <v>1262</v>
      </c>
      <c r="C151" s="81" t="s">
        <v>1376</v>
      </c>
      <c r="D151" s="81">
        <v>652928</v>
      </c>
      <c r="E151" s="99" t="s">
        <v>1377</v>
      </c>
      <c r="F151" s="98" t="s">
        <v>1378</v>
      </c>
      <c r="G151" s="99" t="s">
        <v>1379</v>
      </c>
      <c r="H151" s="89" t="s">
        <v>55</v>
      </c>
      <c r="I151" s="81" t="s">
        <v>241</v>
      </c>
      <c r="J151" s="319">
        <v>2020</v>
      </c>
      <c r="K151" s="319">
        <v>2</v>
      </c>
      <c r="L151" s="110">
        <v>44256</v>
      </c>
      <c r="M151" s="110">
        <v>44859</v>
      </c>
      <c r="N151" s="99" t="s">
        <v>1379</v>
      </c>
      <c r="O151" s="99" t="s">
        <v>48</v>
      </c>
      <c r="P151" s="81" t="s">
        <v>1380</v>
      </c>
      <c r="Q151" s="81" t="s">
        <v>1381</v>
      </c>
      <c r="R151" s="146">
        <v>43000</v>
      </c>
      <c r="S151" s="81" t="s">
        <v>213</v>
      </c>
      <c r="T151" s="81" t="s">
        <v>213</v>
      </c>
      <c r="U151" s="81" t="s">
        <v>213</v>
      </c>
      <c r="V151" s="81" t="s">
        <v>214</v>
      </c>
      <c r="W151" s="81" t="s">
        <v>213</v>
      </c>
      <c r="X151" s="81" t="s">
        <v>213</v>
      </c>
      <c r="Y151" s="81" t="s">
        <v>213</v>
      </c>
      <c r="Z151" s="81" t="s">
        <v>213</v>
      </c>
      <c r="AA151" s="81" t="s">
        <v>214</v>
      </c>
      <c r="AB151" s="146"/>
      <c r="AC151" s="146"/>
      <c r="AD151" s="82" t="s">
        <v>213</v>
      </c>
      <c r="AE151" s="81" t="s">
        <v>213</v>
      </c>
      <c r="AF151" s="81" t="s">
        <v>1382</v>
      </c>
      <c r="AG151" s="81" t="s">
        <v>548</v>
      </c>
      <c r="AH151" s="81" t="s">
        <v>214</v>
      </c>
      <c r="AI151" s="81" t="s">
        <v>214</v>
      </c>
      <c r="AJ151" s="81" t="s">
        <v>260</v>
      </c>
      <c r="AK151" s="146">
        <v>43000</v>
      </c>
      <c r="AL151" s="146">
        <v>9000</v>
      </c>
      <c r="AM151" s="146">
        <v>34000</v>
      </c>
      <c r="AN151" s="146">
        <v>0</v>
      </c>
      <c r="AO151" s="146">
        <v>0</v>
      </c>
      <c r="AP151" s="146">
        <v>0</v>
      </c>
      <c r="AQ151" s="146">
        <v>0</v>
      </c>
      <c r="AR151" s="146">
        <v>0</v>
      </c>
      <c r="AS151" s="146">
        <v>0</v>
      </c>
      <c r="AT151" s="146">
        <v>0</v>
      </c>
      <c r="AU151" s="146">
        <v>0</v>
      </c>
      <c r="AV151" s="146">
        <v>0</v>
      </c>
      <c r="AW151" s="146">
        <v>21500</v>
      </c>
      <c r="AX151" s="146">
        <v>17000</v>
      </c>
      <c r="AY151" s="146">
        <v>21500</v>
      </c>
      <c r="AZ151" s="146">
        <v>17000</v>
      </c>
      <c r="BA151" s="146">
        <v>0</v>
      </c>
      <c r="BB151" s="146">
        <v>0</v>
      </c>
      <c r="BC151" s="146">
        <v>17000</v>
      </c>
      <c r="BD151" s="146">
        <v>0</v>
      </c>
      <c r="BE151" s="141" t="s">
        <v>13</v>
      </c>
      <c r="BF151" s="146">
        <v>93052</v>
      </c>
      <c r="BG151" s="146">
        <v>93052</v>
      </c>
      <c r="BH151" s="146">
        <v>0</v>
      </c>
      <c r="BI151" s="146">
        <v>0</v>
      </c>
      <c r="BJ151" s="146">
        <v>57598</v>
      </c>
      <c r="BK151" s="146">
        <v>43000</v>
      </c>
      <c r="BL151" s="146">
        <v>14598</v>
      </c>
      <c r="BM151" s="146">
        <v>1.377594381036</v>
      </c>
      <c r="BN151" s="141">
        <v>15</v>
      </c>
      <c r="BO151" s="146"/>
      <c r="BP151" s="146"/>
      <c r="BQ151" s="146"/>
      <c r="BR151" s="146"/>
      <c r="BS151" s="146"/>
      <c r="BT151" s="201"/>
      <c r="BU151" s="145"/>
    </row>
    <row r="152" s="2" customFormat="1" ht="39.95" customHeight="1" spans="1:73">
      <c r="A152" s="83">
        <v>19</v>
      </c>
      <c r="B152" s="83" t="s">
        <v>1262</v>
      </c>
      <c r="C152" s="81" t="s">
        <v>1376</v>
      </c>
      <c r="D152" s="81">
        <v>652928</v>
      </c>
      <c r="E152" s="99" t="s">
        <v>1383</v>
      </c>
      <c r="F152" s="98" t="s">
        <v>1384</v>
      </c>
      <c r="G152" s="99" t="s">
        <v>1385</v>
      </c>
      <c r="H152" s="89" t="s">
        <v>61</v>
      </c>
      <c r="I152" s="81" t="s">
        <v>209</v>
      </c>
      <c r="J152" s="319">
        <v>2019</v>
      </c>
      <c r="K152" s="319">
        <v>2</v>
      </c>
      <c r="L152" s="110">
        <v>43910</v>
      </c>
      <c r="M152" s="110">
        <v>44499</v>
      </c>
      <c r="N152" s="99" t="s">
        <v>1385</v>
      </c>
      <c r="O152" s="99" t="s">
        <v>87</v>
      </c>
      <c r="P152" s="81" t="s">
        <v>1386</v>
      </c>
      <c r="Q152" s="81" t="s">
        <v>1387</v>
      </c>
      <c r="R152" s="146">
        <v>60000</v>
      </c>
      <c r="S152" s="81" t="s">
        <v>213</v>
      </c>
      <c r="T152" s="81" t="s">
        <v>213</v>
      </c>
      <c r="U152" s="81" t="s">
        <v>213</v>
      </c>
      <c r="V152" s="81" t="s">
        <v>213</v>
      </c>
      <c r="W152" s="81" t="s">
        <v>213</v>
      </c>
      <c r="X152" s="81" t="s">
        <v>213</v>
      </c>
      <c r="Y152" s="81" t="s">
        <v>213</v>
      </c>
      <c r="Z152" s="81" t="s">
        <v>213</v>
      </c>
      <c r="AA152" s="81" t="s">
        <v>213</v>
      </c>
      <c r="AB152" s="146"/>
      <c r="AC152" s="146"/>
      <c r="AD152" s="82" t="s">
        <v>213</v>
      </c>
      <c r="AE152" s="81" t="s">
        <v>213</v>
      </c>
      <c r="AF152" s="81" t="s">
        <v>1388</v>
      </c>
      <c r="AG152" s="81" t="s">
        <v>548</v>
      </c>
      <c r="AH152" s="81" t="s">
        <v>214</v>
      </c>
      <c r="AI152" s="81" t="s">
        <v>214</v>
      </c>
      <c r="AJ152" s="81" t="s">
        <v>236</v>
      </c>
      <c r="AK152" s="146">
        <v>60000</v>
      </c>
      <c r="AL152" s="146">
        <v>30000</v>
      </c>
      <c r="AM152" s="146">
        <v>30000</v>
      </c>
      <c r="AN152" s="146">
        <v>0</v>
      </c>
      <c r="AO152" s="146">
        <v>0</v>
      </c>
      <c r="AP152" s="146">
        <v>0</v>
      </c>
      <c r="AQ152" s="146">
        <v>22000</v>
      </c>
      <c r="AR152" s="146">
        <v>22000</v>
      </c>
      <c r="AS152" s="146">
        <v>0</v>
      </c>
      <c r="AT152" s="146">
        <v>0</v>
      </c>
      <c r="AU152" s="146">
        <v>0</v>
      </c>
      <c r="AV152" s="146">
        <v>0</v>
      </c>
      <c r="AW152" s="146">
        <v>38000</v>
      </c>
      <c r="AX152" s="146">
        <v>30000</v>
      </c>
      <c r="AY152" s="146">
        <v>0</v>
      </c>
      <c r="AZ152" s="146">
        <v>0</v>
      </c>
      <c r="BA152" s="146">
        <v>0</v>
      </c>
      <c r="BB152" s="146">
        <v>0</v>
      </c>
      <c r="BC152" s="146">
        <v>7000</v>
      </c>
      <c r="BD152" s="146">
        <v>0</v>
      </c>
      <c r="BE152" s="141" t="s">
        <v>10</v>
      </c>
      <c r="BF152" s="146">
        <v>112150</v>
      </c>
      <c r="BG152" s="146">
        <v>112150</v>
      </c>
      <c r="BH152" s="146">
        <v>0</v>
      </c>
      <c r="BI152" s="146">
        <v>0</v>
      </c>
      <c r="BJ152" s="146">
        <v>87359</v>
      </c>
      <c r="BK152" s="146">
        <v>60000</v>
      </c>
      <c r="BL152" s="146">
        <v>27359</v>
      </c>
      <c r="BM152" s="146">
        <v>1.9492183908046</v>
      </c>
      <c r="BN152" s="141">
        <v>10</v>
      </c>
      <c r="BO152" s="146">
        <v>22000</v>
      </c>
      <c r="BP152" s="146">
        <v>22000</v>
      </c>
      <c r="BQ152" s="146"/>
      <c r="BR152" s="146"/>
      <c r="BS152" s="146"/>
      <c r="BT152" s="201"/>
      <c r="BU152" s="145"/>
    </row>
    <row r="153" s="2" customFormat="1" ht="39.95" customHeight="1" spans="1:73">
      <c r="A153" s="83">
        <v>20</v>
      </c>
      <c r="B153" s="83" t="s">
        <v>1262</v>
      </c>
      <c r="C153" s="81" t="s">
        <v>1376</v>
      </c>
      <c r="D153" s="81">
        <v>652928</v>
      </c>
      <c r="E153" s="99" t="s">
        <v>1389</v>
      </c>
      <c r="F153" s="98" t="s">
        <v>1390</v>
      </c>
      <c r="G153" s="99" t="s">
        <v>1385</v>
      </c>
      <c r="H153" s="89" t="s">
        <v>59</v>
      </c>
      <c r="I153" s="81" t="s">
        <v>241</v>
      </c>
      <c r="J153" s="319">
        <v>2021</v>
      </c>
      <c r="K153" s="319">
        <v>1</v>
      </c>
      <c r="L153" s="110">
        <v>44256</v>
      </c>
      <c r="M153" s="110">
        <v>44530</v>
      </c>
      <c r="N153" s="99" t="s">
        <v>1385</v>
      </c>
      <c r="O153" s="99" t="s">
        <v>87</v>
      </c>
      <c r="P153" s="81" t="s">
        <v>1391</v>
      </c>
      <c r="Q153" s="81" t="s">
        <v>1392</v>
      </c>
      <c r="R153" s="146">
        <v>2500</v>
      </c>
      <c r="S153" s="81" t="s">
        <v>213</v>
      </c>
      <c r="T153" s="81" t="s">
        <v>213</v>
      </c>
      <c r="U153" s="81" t="s">
        <v>213</v>
      </c>
      <c r="V153" s="81" t="s">
        <v>214</v>
      </c>
      <c r="W153" s="81" t="s">
        <v>213</v>
      </c>
      <c r="X153" s="81" t="s">
        <v>213</v>
      </c>
      <c r="Y153" s="81" t="s">
        <v>213</v>
      </c>
      <c r="Z153" s="81" t="s">
        <v>213</v>
      </c>
      <c r="AA153" s="81" t="s">
        <v>214</v>
      </c>
      <c r="AB153" s="146"/>
      <c r="AC153" s="146"/>
      <c r="AD153" s="82" t="s">
        <v>213</v>
      </c>
      <c r="AE153" s="81" t="s">
        <v>213</v>
      </c>
      <c r="AF153" s="81" t="s">
        <v>1393</v>
      </c>
      <c r="AG153" s="81" t="s">
        <v>548</v>
      </c>
      <c r="AH153" s="81" t="s">
        <v>214</v>
      </c>
      <c r="AI153" s="81" t="s">
        <v>214</v>
      </c>
      <c r="AJ153" s="81" t="s">
        <v>260</v>
      </c>
      <c r="AK153" s="146">
        <v>2500</v>
      </c>
      <c r="AL153" s="146">
        <v>500</v>
      </c>
      <c r="AM153" s="146">
        <v>2000</v>
      </c>
      <c r="AN153" s="146"/>
      <c r="AO153" s="146"/>
      <c r="AP153" s="146"/>
      <c r="AQ153" s="146"/>
      <c r="AR153" s="146"/>
      <c r="AS153" s="146"/>
      <c r="AT153" s="146"/>
      <c r="AU153" s="146"/>
      <c r="AV153" s="146"/>
      <c r="AW153" s="146">
        <v>2500</v>
      </c>
      <c r="AX153" s="146">
        <v>2000</v>
      </c>
      <c r="AY153" s="146"/>
      <c r="AZ153" s="146"/>
      <c r="BA153" s="146"/>
      <c r="BB153" s="146"/>
      <c r="BC153" s="146">
        <v>2000</v>
      </c>
      <c r="BD153" s="146"/>
      <c r="BE153" s="141" t="s">
        <v>10</v>
      </c>
      <c r="BF153" s="146">
        <v>4258</v>
      </c>
      <c r="BG153" s="146">
        <v>4258</v>
      </c>
      <c r="BH153" s="146"/>
      <c r="BI153" s="146"/>
      <c r="BJ153" s="146">
        <v>3151.65</v>
      </c>
      <c r="BK153" s="146">
        <v>2500</v>
      </c>
      <c r="BL153" s="146">
        <v>651.65</v>
      </c>
      <c r="BM153" s="146">
        <v>1.41</v>
      </c>
      <c r="BN153" s="141">
        <v>10</v>
      </c>
      <c r="BO153" s="146"/>
      <c r="BP153" s="146"/>
      <c r="BQ153" s="146"/>
      <c r="BR153" s="146"/>
      <c r="BS153" s="146"/>
      <c r="BT153" s="201"/>
      <c r="BU153" s="145"/>
    </row>
    <row r="154" s="2" customFormat="1" ht="47.1" customHeight="1" spans="1:73">
      <c r="A154" s="83">
        <v>21</v>
      </c>
      <c r="B154" s="83" t="s">
        <v>1262</v>
      </c>
      <c r="C154" s="81" t="s">
        <v>1376</v>
      </c>
      <c r="D154" s="81">
        <v>652928</v>
      </c>
      <c r="E154" s="99" t="s">
        <v>1394</v>
      </c>
      <c r="F154" s="98" t="s">
        <v>1395</v>
      </c>
      <c r="G154" s="99" t="s">
        <v>1385</v>
      </c>
      <c r="H154" s="89" t="s">
        <v>59</v>
      </c>
      <c r="I154" s="81" t="s">
        <v>241</v>
      </c>
      <c r="J154" s="319">
        <v>2021</v>
      </c>
      <c r="K154" s="319">
        <v>1</v>
      </c>
      <c r="L154" s="110">
        <v>44256</v>
      </c>
      <c r="M154" s="110">
        <v>44530</v>
      </c>
      <c r="N154" s="99" t="s">
        <v>1385</v>
      </c>
      <c r="O154" s="99" t="s">
        <v>87</v>
      </c>
      <c r="P154" s="81" t="s">
        <v>1396</v>
      </c>
      <c r="Q154" s="81" t="s">
        <v>1397</v>
      </c>
      <c r="R154" s="146">
        <v>7500</v>
      </c>
      <c r="S154" s="81" t="s">
        <v>213</v>
      </c>
      <c r="T154" s="81" t="s">
        <v>213</v>
      </c>
      <c r="U154" s="81" t="s">
        <v>213</v>
      </c>
      <c r="V154" s="81" t="s">
        <v>214</v>
      </c>
      <c r="W154" s="81" t="s">
        <v>213</v>
      </c>
      <c r="X154" s="81" t="s">
        <v>213</v>
      </c>
      <c r="Y154" s="81" t="s">
        <v>213</v>
      </c>
      <c r="Z154" s="81" t="s">
        <v>213</v>
      </c>
      <c r="AA154" s="81" t="s">
        <v>214</v>
      </c>
      <c r="AB154" s="146"/>
      <c r="AC154" s="146"/>
      <c r="AD154" s="82" t="s">
        <v>213</v>
      </c>
      <c r="AE154" s="81" t="s">
        <v>213</v>
      </c>
      <c r="AF154" s="81" t="s">
        <v>1398</v>
      </c>
      <c r="AG154" s="81" t="s">
        <v>548</v>
      </c>
      <c r="AH154" s="81" t="s">
        <v>214</v>
      </c>
      <c r="AI154" s="81" t="s">
        <v>214</v>
      </c>
      <c r="AJ154" s="81" t="s">
        <v>260</v>
      </c>
      <c r="AK154" s="146">
        <v>7500</v>
      </c>
      <c r="AL154" s="146">
        <v>1500</v>
      </c>
      <c r="AM154" s="146">
        <v>6000</v>
      </c>
      <c r="AN154" s="146"/>
      <c r="AO154" s="146"/>
      <c r="AP154" s="146"/>
      <c r="AQ154" s="146"/>
      <c r="AR154" s="146"/>
      <c r="AS154" s="146"/>
      <c r="AT154" s="146"/>
      <c r="AU154" s="146"/>
      <c r="AV154" s="146"/>
      <c r="AW154" s="146">
        <v>7500</v>
      </c>
      <c r="AX154" s="146">
        <v>6000</v>
      </c>
      <c r="AY154" s="146"/>
      <c r="AZ154" s="146"/>
      <c r="BA154" s="146"/>
      <c r="BB154" s="146"/>
      <c r="BC154" s="146">
        <v>2000</v>
      </c>
      <c r="BD154" s="146"/>
      <c r="BE154" s="141" t="s">
        <v>10</v>
      </c>
      <c r="BF154" s="146">
        <v>12301.48</v>
      </c>
      <c r="BG154" s="146">
        <v>12301.48</v>
      </c>
      <c r="BH154" s="146"/>
      <c r="BI154" s="146"/>
      <c r="BJ154" s="146">
        <v>8486.21</v>
      </c>
      <c r="BK154" s="146">
        <v>7500</v>
      </c>
      <c r="BL154" s="146">
        <v>986.21</v>
      </c>
      <c r="BM154" s="146">
        <v>1.48</v>
      </c>
      <c r="BN154" s="141">
        <v>10</v>
      </c>
      <c r="BO154" s="146"/>
      <c r="BP154" s="146"/>
      <c r="BQ154" s="146"/>
      <c r="BR154" s="146"/>
      <c r="BS154" s="146"/>
      <c r="BT154" s="201"/>
      <c r="BU154" s="145"/>
    </row>
    <row r="155" ht="53.1" customHeight="1" spans="1:73">
      <c r="A155" s="308" t="s">
        <v>1399</v>
      </c>
      <c r="B155" s="309"/>
      <c r="C155" s="309"/>
      <c r="D155" s="309"/>
      <c r="E155" s="310"/>
      <c r="F155" s="94"/>
      <c r="G155" s="94"/>
      <c r="H155" s="94"/>
      <c r="I155" s="94"/>
      <c r="J155" s="94"/>
      <c r="K155" s="123"/>
      <c r="L155" s="123"/>
      <c r="M155" s="123"/>
      <c r="N155" s="94"/>
      <c r="O155" s="94"/>
      <c r="P155" s="94"/>
      <c r="Q155" s="94"/>
      <c r="R155" s="200"/>
      <c r="S155" s="200"/>
      <c r="T155" s="200"/>
      <c r="U155" s="200"/>
      <c r="V155" s="200"/>
      <c r="W155" s="200"/>
      <c r="X155" s="200"/>
      <c r="Y155" s="200"/>
      <c r="Z155" s="200"/>
      <c r="AA155" s="200"/>
      <c r="AB155" s="200"/>
      <c r="AC155" s="200"/>
      <c r="AD155" s="200"/>
      <c r="AE155" s="200"/>
      <c r="AF155" s="200"/>
      <c r="AG155" s="200"/>
      <c r="AH155" s="200"/>
      <c r="AI155" s="200"/>
      <c r="AJ155" s="200"/>
      <c r="AK155" s="200"/>
      <c r="AL155" s="200"/>
      <c r="AM155" s="200"/>
      <c r="AN155" s="200"/>
      <c r="AO155" s="200"/>
      <c r="AP155" s="200"/>
      <c r="AQ155" s="200"/>
      <c r="AR155" s="200"/>
      <c r="AS155" s="200"/>
      <c r="AT155" s="200"/>
      <c r="AU155" s="200"/>
      <c r="AV155" s="200"/>
      <c r="AW155" s="200"/>
      <c r="AX155" s="200"/>
      <c r="AY155" s="200"/>
      <c r="AZ155" s="200"/>
      <c r="BA155" s="200"/>
      <c r="BB155" s="200"/>
      <c r="BC155" s="200">
        <f>SUM(BC156:BC160)</f>
        <v>30000</v>
      </c>
      <c r="BD155" s="200">
        <f>SUM(BD156:BD160)</f>
        <v>3000</v>
      </c>
      <c r="BE155" s="200"/>
      <c r="BF155" s="200"/>
      <c r="BG155" s="200"/>
      <c r="BH155" s="200"/>
      <c r="BI155" s="200"/>
      <c r="BJ155" s="200"/>
      <c r="BK155" s="200"/>
      <c r="BL155" s="200"/>
      <c r="BM155" s="200"/>
      <c r="BN155" s="200"/>
      <c r="BO155" s="200"/>
      <c r="BP155" s="200"/>
      <c r="BQ155" s="200"/>
      <c r="BR155" s="200"/>
      <c r="BS155" s="200"/>
      <c r="BT155" s="200"/>
      <c r="BU155" s="200"/>
    </row>
    <row r="156" s="2" customFormat="1" ht="57" customHeight="1" spans="1:73">
      <c r="A156" s="83">
        <v>1</v>
      </c>
      <c r="B156" s="100" t="s">
        <v>1400</v>
      </c>
      <c r="C156" s="99" t="s">
        <v>1409</v>
      </c>
      <c r="D156" s="99">
        <v>653001</v>
      </c>
      <c r="E156" s="99" t="s">
        <v>2170</v>
      </c>
      <c r="F156" s="81" t="s">
        <v>1411</v>
      </c>
      <c r="G156" s="99" t="s">
        <v>1412</v>
      </c>
      <c r="H156" s="89" t="s">
        <v>55</v>
      </c>
      <c r="I156" s="98" t="s">
        <v>209</v>
      </c>
      <c r="J156" s="81">
        <v>2020</v>
      </c>
      <c r="K156" s="81">
        <v>1</v>
      </c>
      <c r="L156" s="110">
        <v>44256</v>
      </c>
      <c r="M156" s="110">
        <v>44378</v>
      </c>
      <c r="N156" s="99" t="s">
        <v>1412</v>
      </c>
      <c r="O156" s="99" t="s">
        <v>1412</v>
      </c>
      <c r="P156" s="99" t="s">
        <v>1413</v>
      </c>
      <c r="Q156" s="99" t="s">
        <v>1414</v>
      </c>
      <c r="R156" s="201">
        <v>19000</v>
      </c>
      <c r="S156" s="81" t="s">
        <v>213</v>
      </c>
      <c r="T156" s="81" t="s">
        <v>213</v>
      </c>
      <c r="U156" s="81" t="s">
        <v>213</v>
      </c>
      <c r="V156" s="81" t="s">
        <v>214</v>
      </c>
      <c r="W156" s="81" t="s">
        <v>213</v>
      </c>
      <c r="X156" s="81" t="s">
        <v>213</v>
      </c>
      <c r="Y156" s="81" t="s">
        <v>213</v>
      </c>
      <c r="Z156" s="81" t="s">
        <v>213</v>
      </c>
      <c r="AA156" s="81" t="s">
        <v>213</v>
      </c>
      <c r="AB156" s="100"/>
      <c r="AC156" s="100"/>
      <c r="AD156" s="82" t="s">
        <v>213</v>
      </c>
      <c r="AE156" s="81" t="s">
        <v>213</v>
      </c>
      <c r="AF156" s="81" t="s">
        <v>1415</v>
      </c>
      <c r="AG156" s="81" t="s">
        <v>215</v>
      </c>
      <c r="AH156" s="81" t="s">
        <v>214</v>
      </c>
      <c r="AI156" s="81" t="s">
        <v>214</v>
      </c>
      <c r="AJ156" s="81" t="s">
        <v>214</v>
      </c>
      <c r="AK156" s="201">
        <v>19000</v>
      </c>
      <c r="AL156" s="201">
        <v>2000</v>
      </c>
      <c r="AM156" s="201">
        <v>13000</v>
      </c>
      <c r="AN156" s="201"/>
      <c r="AO156" s="201"/>
      <c r="AP156" s="201"/>
      <c r="AQ156" s="201"/>
      <c r="AR156" s="201">
        <v>0</v>
      </c>
      <c r="AS156" s="201">
        <v>0</v>
      </c>
      <c r="AT156" s="201">
        <v>0</v>
      </c>
      <c r="AU156" s="201">
        <v>0</v>
      </c>
      <c r="AV156" s="201">
        <v>0</v>
      </c>
      <c r="AW156" s="201">
        <f t="shared" ref="AW156:AW160" si="28">AX156</f>
        <v>13000</v>
      </c>
      <c r="AX156" s="201">
        <v>13000</v>
      </c>
      <c r="AY156" s="201"/>
      <c r="AZ156" s="201"/>
      <c r="BA156" s="201"/>
      <c r="BB156" s="201"/>
      <c r="BC156" s="201">
        <v>13000</v>
      </c>
      <c r="BD156" s="201"/>
      <c r="BE156" s="201" t="s">
        <v>13</v>
      </c>
      <c r="BF156" s="201">
        <f t="shared" ref="BF156:BF160" si="29">BG156</f>
        <v>53200</v>
      </c>
      <c r="BG156" s="201">
        <v>53200</v>
      </c>
      <c r="BH156" s="201"/>
      <c r="BI156" s="201"/>
      <c r="BJ156" s="201">
        <v>19000</v>
      </c>
      <c r="BK156" s="201">
        <v>19000</v>
      </c>
      <c r="BL156" s="201"/>
      <c r="BM156" s="299">
        <f t="shared" ref="BM156:BM160" si="30">(BG156-BJ156)/(BC156+BC156*0.045*BN156)</f>
        <v>1.57060849598163</v>
      </c>
      <c r="BN156" s="83">
        <v>15</v>
      </c>
      <c r="BO156" s="201"/>
      <c r="BP156" s="201"/>
      <c r="BQ156" s="201"/>
      <c r="BR156" s="201"/>
      <c r="BS156" s="201"/>
      <c r="BT156" s="201"/>
      <c r="BU156" s="83" t="s">
        <v>1416</v>
      </c>
    </row>
    <row r="157" s="2" customFormat="1" ht="57" customHeight="1" spans="1:73">
      <c r="A157" s="83">
        <v>2</v>
      </c>
      <c r="B157" s="100" t="s">
        <v>1400</v>
      </c>
      <c r="C157" s="99" t="s">
        <v>1409</v>
      </c>
      <c r="D157" s="99">
        <v>653001</v>
      </c>
      <c r="E157" s="99" t="s">
        <v>1423</v>
      </c>
      <c r="F157" s="81" t="s">
        <v>1424</v>
      </c>
      <c r="G157" s="99" t="s">
        <v>1412</v>
      </c>
      <c r="H157" s="89" t="s">
        <v>55</v>
      </c>
      <c r="I157" s="98" t="s">
        <v>209</v>
      </c>
      <c r="J157" s="81">
        <v>2020</v>
      </c>
      <c r="K157" s="81">
        <v>2</v>
      </c>
      <c r="L157" s="110">
        <v>44256</v>
      </c>
      <c r="M157" s="110">
        <v>44866</v>
      </c>
      <c r="N157" s="99" t="s">
        <v>1412</v>
      </c>
      <c r="O157" s="99" t="s">
        <v>1412</v>
      </c>
      <c r="P157" s="99" t="s">
        <v>1425</v>
      </c>
      <c r="Q157" s="99" t="s">
        <v>1426</v>
      </c>
      <c r="R157" s="201">
        <v>19000</v>
      </c>
      <c r="S157" s="81" t="s">
        <v>213</v>
      </c>
      <c r="T157" s="81" t="s">
        <v>213</v>
      </c>
      <c r="U157" s="81" t="s">
        <v>213</v>
      </c>
      <c r="V157" s="81" t="s">
        <v>213</v>
      </c>
      <c r="W157" s="81" t="s">
        <v>213</v>
      </c>
      <c r="X157" s="81" t="s">
        <v>213</v>
      </c>
      <c r="Y157" s="81" t="s">
        <v>213</v>
      </c>
      <c r="Z157" s="81" t="s">
        <v>213</v>
      </c>
      <c r="AA157" s="81" t="s">
        <v>213</v>
      </c>
      <c r="AB157" s="100"/>
      <c r="AC157" s="100"/>
      <c r="AD157" s="82" t="s">
        <v>213</v>
      </c>
      <c r="AE157" s="81" t="s">
        <v>213</v>
      </c>
      <c r="AF157" s="81" t="s">
        <v>1427</v>
      </c>
      <c r="AG157" s="81" t="s">
        <v>215</v>
      </c>
      <c r="AH157" s="81" t="s">
        <v>214</v>
      </c>
      <c r="AI157" s="81" t="s">
        <v>214</v>
      </c>
      <c r="AJ157" s="81" t="s">
        <v>214</v>
      </c>
      <c r="AK157" s="201">
        <v>19000</v>
      </c>
      <c r="AL157" s="201">
        <v>4000</v>
      </c>
      <c r="AM157" s="201">
        <v>15000</v>
      </c>
      <c r="AN157" s="201"/>
      <c r="AO157" s="201"/>
      <c r="AP157" s="201"/>
      <c r="AQ157" s="201"/>
      <c r="AR157" s="201">
        <v>0</v>
      </c>
      <c r="AS157" s="201">
        <v>0</v>
      </c>
      <c r="AT157" s="201">
        <v>0</v>
      </c>
      <c r="AU157" s="201">
        <v>0</v>
      </c>
      <c r="AV157" s="201">
        <v>0</v>
      </c>
      <c r="AW157" s="201">
        <f t="shared" si="28"/>
        <v>15000</v>
      </c>
      <c r="AX157" s="201">
        <v>15000</v>
      </c>
      <c r="AY157" s="201"/>
      <c r="AZ157" s="201"/>
      <c r="BA157" s="201"/>
      <c r="BB157" s="201"/>
      <c r="BC157" s="201">
        <v>10000</v>
      </c>
      <c r="BD157" s="201"/>
      <c r="BE157" s="201" t="s">
        <v>13</v>
      </c>
      <c r="BF157" s="201">
        <f t="shared" si="29"/>
        <v>47687</v>
      </c>
      <c r="BG157" s="201">
        <v>47687</v>
      </c>
      <c r="BH157" s="201"/>
      <c r="BI157" s="201"/>
      <c r="BJ157" s="201">
        <v>19000</v>
      </c>
      <c r="BK157" s="201">
        <v>19000</v>
      </c>
      <c r="BL157" s="201"/>
      <c r="BM157" s="299">
        <f t="shared" si="30"/>
        <v>1.71265671641791</v>
      </c>
      <c r="BN157" s="83">
        <v>15</v>
      </c>
      <c r="BO157" s="201"/>
      <c r="BP157" s="201"/>
      <c r="BQ157" s="201"/>
      <c r="BR157" s="201"/>
      <c r="BS157" s="201"/>
      <c r="BT157" s="201"/>
      <c r="BU157" s="83"/>
    </row>
    <row r="158" s="2" customFormat="1" ht="57" customHeight="1" spans="1:73">
      <c r="A158" s="83">
        <v>3</v>
      </c>
      <c r="B158" s="100" t="s">
        <v>1400</v>
      </c>
      <c r="C158" s="99" t="s">
        <v>1409</v>
      </c>
      <c r="D158" s="99">
        <v>653001</v>
      </c>
      <c r="E158" s="99" t="s">
        <v>1428</v>
      </c>
      <c r="F158" s="81" t="s">
        <v>1429</v>
      </c>
      <c r="G158" s="99" t="s">
        <v>1412</v>
      </c>
      <c r="H158" s="89" t="s">
        <v>47</v>
      </c>
      <c r="I158" s="98" t="s">
        <v>209</v>
      </c>
      <c r="J158" s="81">
        <v>2020</v>
      </c>
      <c r="K158" s="81">
        <v>1</v>
      </c>
      <c r="L158" s="110">
        <v>44256</v>
      </c>
      <c r="M158" s="110">
        <v>44835</v>
      </c>
      <c r="N158" s="99" t="s">
        <v>1412</v>
      </c>
      <c r="O158" s="99" t="s">
        <v>1412</v>
      </c>
      <c r="P158" s="99" t="s">
        <v>1430</v>
      </c>
      <c r="Q158" s="99" t="s">
        <v>1431</v>
      </c>
      <c r="R158" s="201">
        <v>2400</v>
      </c>
      <c r="S158" s="81" t="s">
        <v>213</v>
      </c>
      <c r="T158" s="81" t="s">
        <v>213</v>
      </c>
      <c r="U158" s="81" t="s">
        <v>213</v>
      </c>
      <c r="V158" s="81" t="s">
        <v>214</v>
      </c>
      <c r="W158" s="81" t="s">
        <v>214</v>
      </c>
      <c r="X158" s="81" t="s">
        <v>213</v>
      </c>
      <c r="Y158" s="81" t="s">
        <v>213</v>
      </c>
      <c r="Z158" s="81" t="s">
        <v>213</v>
      </c>
      <c r="AA158" s="81" t="s">
        <v>213</v>
      </c>
      <c r="AB158" s="100"/>
      <c r="AC158" s="100"/>
      <c r="AD158" s="82" t="s">
        <v>213</v>
      </c>
      <c r="AE158" s="81" t="s">
        <v>213</v>
      </c>
      <c r="AF158" s="81" t="s">
        <v>1432</v>
      </c>
      <c r="AG158" s="81" t="s">
        <v>215</v>
      </c>
      <c r="AH158" s="81" t="s">
        <v>214</v>
      </c>
      <c r="AI158" s="81" t="s">
        <v>214</v>
      </c>
      <c r="AJ158" s="81" t="s">
        <v>214</v>
      </c>
      <c r="AK158" s="201">
        <v>2400</v>
      </c>
      <c r="AL158" s="201">
        <v>400</v>
      </c>
      <c r="AM158" s="201">
        <v>2000</v>
      </c>
      <c r="AN158" s="201"/>
      <c r="AO158" s="201"/>
      <c r="AP158" s="201"/>
      <c r="AQ158" s="201"/>
      <c r="AR158" s="201">
        <v>0</v>
      </c>
      <c r="AS158" s="201">
        <v>0</v>
      </c>
      <c r="AT158" s="201">
        <v>0</v>
      </c>
      <c r="AU158" s="201">
        <v>0</v>
      </c>
      <c r="AV158" s="201">
        <v>0</v>
      </c>
      <c r="AW158" s="201">
        <f t="shared" si="28"/>
        <v>2000</v>
      </c>
      <c r="AX158" s="201">
        <v>2000</v>
      </c>
      <c r="AY158" s="201"/>
      <c r="AZ158" s="201"/>
      <c r="BA158" s="201"/>
      <c r="BB158" s="201"/>
      <c r="BC158" s="201">
        <v>2000</v>
      </c>
      <c r="BD158" s="201"/>
      <c r="BE158" s="201" t="s">
        <v>10</v>
      </c>
      <c r="BF158" s="201">
        <f t="shared" si="29"/>
        <v>6888</v>
      </c>
      <c r="BG158" s="201">
        <v>6888</v>
      </c>
      <c r="BH158" s="201"/>
      <c r="BI158" s="201"/>
      <c r="BJ158" s="201">
        <v>2400</v>
      </c>
      <c r="BK158" s="201">
        <v>2400</v>
      </c>
      <c r="BL158" s="201"/>
      <c r="BM158" s="299">
        <f t="shared" si="30"/>
        <v>1.54758620689655</v>
      </c>
      <c r="BN158" s="83">
        <v>10</v>
      </c>
      <c r="BO158" s="201"/>
      <c r="BP158" s="201"/>
      <c r="BQ158" s="201"/>
      <c r="BR158" s="201"/>
      <c r="BS158" s="201"/>
      <c r="BT158" s="201"/>
      <c r="BU158" s="83"/>
    </row>
    <row r="159" s="2" customFormat="1" ht="57" customHeight="1" spans="1:73">
      <c r="A159" s="83">
        <v>4</v>
      </c>
      <c r="B159" s="100" t="s">
        <v>1400</v>
      </c>
      <c r="C159" s="99" t="s">
        <v>1433</v>
      </c>
      <c r="D159" s="99">
        <v>653022</v>
      </c>
      <c r="E159" s="99" t="s">
        <v>1434</v>
      </c>
      <c r="F159" s="81" t="s">
        <v>1435</v>
      </c>
      <c r="G159" s="99" t="s">
        <v>1436</v>
      </c>
      <c r="H159" s="89" t="s">
        <v>21</v>
      </c>
      <c r="I159" s="98" t="s">
        <v>209</v>
      </c>
      <c r="J159" s="81">
        <v>2020</v>
      </c>
      <c r="K159" s="81">
        <v>1</v>
      </c>
      <c r="L159" s="110">
        <v>44256</v>
      </c>
      <c r="M159" s="110">
        <v>44621</v>
      </c>
      <c r="N159" s="99" t="s">
        <v>1436</v>
      </c>
      <c r="O159" s="99" t="s">
        <v>1436</v>
      </c>
      <c r="P159" s="99" t="s">
        <v>1437</v>
      </c>
      <c r="Q159" s="99" t="s">
        <v>1438</v>
      </c>
      <c r="R159" s="201">
        <v>3858</v>
      </c>
      <c r="S159" s="81" t="s">
        <v>213</v>
      </c>
      <c r="T159" s="81" t="s">
        <v>213</v>
      </c>
      <c r="U159" s="81" t="s">
        <v>213</v>
      </c>
      <c r="V159" s="81" t="s">
        <v>213</v>
      </c>
      <c r="W159" s="81" t="s">
        <v>213</v>
      </c>
      <c r="X159" s="81" t="s">
        <v>213</v>
      </c>
      <c r="Y159" s="81" t="s">
        <v>213</v>
      </c>
      <c r="Z159" s="81" t="s">
        <v>213</v>
      </c>
      <c r="AA159" s="81" t="s">
        <v>213</v>
      </c>
      <c r="AB159" s="100">
        <v>3000</v>
      </c>
      <c r="AC159" s="100"/>
      <c r="AD159" s="82" t="s">
        <v>213</v>
      </c>
      <c r="AE159" s="81" t="s">
        <v>213</v>
      </c>
      <c r="AF159" s="81" t="s">
        <v>1439</v>
      </c>
      <c r="AG159" s="81" t="s">
        <v>548</v>
      </c>
      <c r="AH159" s="81" t="s">
        <v>214</v>
      </c>
      <c r="AI159" s="81" t="s">
        <v>214</v>
      </c>
      <c r="AJ159" s="81" t="s">
        <v>260</v>
      </c>
      <c r="AK159" s="201">
        <v>3858</v>
      </c>
      <c r="AL159" s="201">
        <v>0</v>
      </c>
      <c r="AM159" s="201">
        <v>3000</v>
      </c>
      <c r="AN159" s="201">
        <v>0</v>
      </c>
      <c r="AO159" s="201">
        <v>0</v>
      </c>
      <c r="AP159" s="201">
        <v>858</v>
      </c>
      <c r="AQ159" s="201">
        <v>0</v>
      </c>
      <c r="AR159" s="201">
        <v>0</v>
      </c>
      <c r="AS159" s="201">
        <v>0</v>
      </c>
      <c r="AT159" s="201">
        <v>0</v>
      </c>
      <c r="AU159" s="201">
        <v>0</v>
      </c>
      <c r="AV159" s="201">
        <v>0</v>
      </c>
      <c r="AW159" s="201">
        <f t="shared" si="28"/>
        <v>3000</v>
      </c>
      <c r="AX159" s="201">
        <v>3000</v>
      </c>
      <c r="AY159" s="201"/>
      <c r="AZ159" s="201"/>
      <c r="BA159" s="201"/>
      <c r="BB159" s="201"/>
      <c r="BC159" s="201">
        <v>3000</v>
      </c>
      <c r="BD159" s="201">
        <v>3000</v>
      </c>
      <c r="BE159" s="201" t="s">
        <v>13</v>
      </c>
      <c r="BF159" s="201">
        <f t="shared" si="29"/>
        <v>13456</v>
      </c>
      <c r="BG159" s="201">
        <v>13456</v>
      </c>
      <c r="BH159" s="201">
        <v>0</v>
      </c>
      <c r="BI159" s="201">
        <v>0</v>
      </c>
      <c r="BJ159" s="201">
        <v>3858</v>
      </c>
      <c r="BK159" s="201">
        <v>3858</v>
      </c>
      <c r="BL159" s="201">
        <v>0</v>
      </c>
      <c r="BM159" s="299">
        <f t="shared" si="30"/>
        <v>1.91004975124378</v>
      </c>
      <c r="BN159" s="83">
        <v>15</v>
      </c>
      <c r="BO159" s="201">
        <v>0</v>
      </c>
      <c r="BP159" s="201">
        <v>0</v>
      </c>
      <c r="BQ159" s="201"/>
      <c r="BR159" s="201"/>
      <c r="BS159" s="201"/>
      <c r="BT159" s="201"/>
      <c r="BU159" s="83" t="s">
        <v>1434</v>
      </c>
    </row>
    <row r="160" s="2" customFormat="1" ht="57" customHeight="1" spans="1:73">
      <c r="A160" s="83">
        <v>5</v>
      </c>
      <c r="B160" s="100" t="s">
        <v>1400</v>
      </c>
      <c r="C160" s="99" t="s">
        <v>1441</v>
      </c>
      <c r="D160" s="99">
        <v>653024</v>
      </c>
      <c r="E160" s="99" t="s">
        <v>1442</v>
      </c>
      <c r="F160" s="81" t="s">
        <v>1443</v>
      </c>
      <c r="G160" s="99" t="s">
        <v>1444</v>
      </c>
      <c r="H160" s="89" t="s">
        <v>57</v>
      </c>
      <c r="I160" s="98" t="s">
        <v>209</v>
      </c>
      <c r="J160" s="81">
        <v>2020</v>
      </c>
      <c r="K160" s="81">
        <v>2</v>
      </c>
      <c r="L160" s="110">
        <v>44062</v>
      </c>
      <c r="M160" s="110">
        <v>44804</v>
      </c>
      <c r="N160" s="99" t="s">
        <v>1444</v>
      </c>
      <c r="O160" s="99" t="s">
        <v>1444</v>
      </c>
      <c r="P160" s="99" t="s">
        <v>1445</v>
      </c>
      <c r="Q160" s="99" t="s">
        <v>1446</v>
      </c>
      <c r="R160" s="201">
        <v>25000</v>
      </c>
      <c r="S160" s="81" t="s">
        <v>213</v>
      </c>
      <c r="T160" s="81" t="s">
        <v>213</v>
      </c>
      <c r="U160" s="81" t="s">
        <v>213</v>
      </c>
      <c r="V160" s="81" t="s">
        <v>213</v>
      </c>
      <c r="W160" s="81" t="s">
        <v>213</v>
      </c>
      <c r="X160" s="81" t="s">
        <v>213</v>
      </c>
      <c r="Y160" s="81" t="s">
        <v>213</v>
      </c>
      <c r="Z160" s="81" t="s">
        <v>213</v>
      </c>
      <c r="AA160" s="81" t="s">
        <v>213</v>
      </c>
      <c r="AB160" s="100"/>
      <c r="AC160" s="100"/>
      <c r="AD160" s="82" t="s">
        <v>213</v>
      </c>
      <c r="AE160" s="81" t="s">
        <v>213</v>
      </c>
      <c r="AF160" s="81" t="s">
        <v>1447</v>
      </c>
      <c r="AG160" s="81" t="s">
        <v>548</v>
      </c>
      <c r="AH160" s="81" t="s">
        <v>214</v>
      </c>
      <c r="AI160" s="81" t="s">
        <v>214</v>
      </c>
      <c r="AJ160" s="81" t="s">
        <v>260</v>
      </c>
      <c r="AK160" s="201">
        <v>25000</v>
      </c>
      <c r="AL160" s="201">
        <v>1000</v>
      </c>
      <c r="AM160" s="201">
        <v>24000</v>
      </c>
      <c r="AN160" s="201"/>
      <c r="AO160" s="201"/>
      <c r="AP160" s="201"/>
      <c r="AQ160" s="201">
        <v>4000</v>
      </c>
      <c r="AR160" s="201">
        <v>0</v>
      </c>
      <c r="AS160" s="201">
        <v>4000</v>
      </c>
      <c r="AT160" s="201"/>
      <c r="AU160" s="201"/>
      <c r="AV160" s="201"/>
      <c r="AW160" s="201">
        <f t="shared" si="28"/>
        <v>2000</v>
      </c>
      <c r="AX160" s="201">
        <v>2000</v>
      </c>
      <c r="AY160" s="201"/>
      <c r="AZ160" s="201"/>
      <c r="BA160" s="201"/>
      <c r="BB160" s="201"/>
      <c r="BC160" s="201">
        <v>2000</v>
      </c>
      <c r="BD160" s="201"/>
      <c r="BE160" s="201"/>
      <c r="BF160" s="201">
        <f t="shared" si="29"/>
        <v>58962</v>
      </c>
      <c r="BG160" s="201">
        <v>58962</v>
      </c>
      <c r="BH160" s="201"/>
      <c r="BI160" s="201"/>
      <c r="BJ160" s="201">
        <v>25000</v>
      </c>
      <c r="BK160" s="201">
        <v>25000</v>
      </c>
      <c r="BL160" s="201"/>
      <c r="BM160" s="299">
        <f t="shared" si="30"/>
        <v>8.93736842105263</v>
      </c>
      <c r="BN160" s="83">
        <v>20</v>
      </c>
      <c r="BO160" s="201">
        <v>4000</v>
      </c>
      <c r="BP160" s="201">
        <v>4000</v>
      </c>
      <c r="BQ160" s="201"/>
      <c r="BR160" s="201"/>
      <c r="BS160" s="201"/>
      <c r="BT160" s="201"/>
      <c r="BU160" s="83" t="s">
        <v>1442</v>
      </c>
    </row>
    <row r="161" ht="33" customHeight="1" spans="1:73">
      <c r="A161" s="311" t="s">
        <v>1448</v>
      </c>
      <c r="B161" s="312"/>
      <c r="C161" s="312"/>
      <c r="D161" s="312"/>
      <c r="E161" s="312"/>
      <c r="F161" s="313"/>
      <c r="G161" s="314"/>
      <c r="H161" s="314"/>
      <c r="I161" s="314"/>
      <c r="J161" s="314"/>
      <c r="K161" s="320"/>
      <c r="L161" s="320"/>
      <c r="M161" s="320"/>
      <c r="N161" s="314"/>
      <c r="O161" s="314"/>
      <c r="P161" s="314"/>
      <c r="Q161" s="314"/>
      <c r="R161" s="323">
        <f>SUM(R162:R180)</f>
        <v>230691.19</v>
      </c>
      <c r="S161" s="324"/>
      <c r="T161" s="324"/>
      <c r="U161" s="324"/>
      <c r="V161" s="324"/>
      <c r="W161" s="324"/>
      <c r="X161" s="324"/>
      <c r="Y161" s="324"/>
      <c r="Z161" s="324"/>
      <c r="AA161" s="324"/>
      <c r="AB161" s="323">
        <f>SUM(AB162:AB180)</f>
        <v>13000</v>
      </c>
      <c r="AC161" s="323">
        <f>SUM(AC162:AC180)</f>
        <v>0</v>
      </c>
      <c r="AD161" s="324"/>
      <c r="AE161" s="324"/>
      <c r="AF161" s="324"/>
      <c r="AG161" s="324"/>
      <c r="AH161" s="324"/>
      <c r="AI161" s="324"/>
      <c r="AJ161" s="324"/>
      <c r="AK161" s="323">
        <f t="shared" ref="AK161:BD161" si="31">SUM(AK162:AK180)</f>
        <v>230691.19</v>
      </c>
      <c r="AL161" s="323">
        <f t="shared" si="31"/>
        <v>57485.19</v>
      </c>
      <c r="AM161" s="323">
        <f t="shared" si="31"/>
        <v>168000</v>
      </c>
      <c r="AN161" s="323">
        <f t="shared" si="31"/>
        <v>0</v>
      </c>
      <c r="AO161" s="323">
        <f t="shared" si="31"/>
        <v>3000</v>
      </c>
      <c r="AP161" s="323">
        <f t="shared" si="31"/>
        <v>2206</v>
      </c>
      <c r="AQ161" s="323">
        <f t="shared" si="31"/>
        <v>10000</v>
      </c>
      <c r="AR161" s="323">
        <f t="shared" si="31"/>
        <v>0</v>
      </c>
      <c r="AS161" s="323">
        <f t="shared" si="31"/>
        <v>10000</v>
      </c>
      <c r="AT161" s="323">
        <f t="shared" si="31"/>
        <v>0</v>
      </c>
      <c r="AU161" s="323">
        <f t="shared" si="31"/>
        <v>0</v>
      </c>
      <c r="AV161" s="323">
        <f t="shared" si="31"/>
        <v>0</v>
      </c>
      <c r="AW161" s="323">
        <f t="shared" si="31"/>
        <v>202091.19</v>
      </c>
      <c r="AX161" s="323">
        <f t="shared" si="31"/>
        <v>156000</v>
      </c>
      <c r="AY161" s="323">
        <f t="shared" si="31"/>
        <v>2650</v>
      </c>
      <c r="AZ161" s="323">
        <f t="shared" si="31"/>
        <v>0</v>
      </c>
      <c r="BA161" s="323">
        <f t="shared" si="31"/>
        <v>0</v>
      </c>
      <c r="BB161" s="323">
        <f t="shared" si="31"/>
        <v>0</v>
      </c>
      <c r="BC161" s="323">
        <f t="shared" si="31"/>
        <v>113000</v>
      </c>
      <c r="BD161" s="323">
        <f t="shared" si="31"/>
        <v>13000</v>
      </c>
      <c r="BE161" s="323"/>
      <c r="BF161" s="323">
        <f t="shared" ref="BF161:BL161" si="32">SUM(BF162:BF180)</f>
        <v>509966.75</v>
      </c>
      <c r="BG161" s="323">
        <f t="shared" si="32"/>
        <v>509966.75</v>
      </c>
      <c r="BH161" s="323">
        <f t="shared" si="32"/>
        <v>0</v>
      </c>
      <c r="BI161" s="323">
        <f t="shared" si="32"/>
        <v>0</v>
      </c>
      <c r="BJ161" s="323">
        <f t="shared" si="32"/>
        <v>310642.34</v>
      </c>
      <c r="BK161" s="323">
        <f t="shared" si="32"/>
        <v>180244.19</v>
      </c>
      <c r="BL161" s="323">
        <f t="shared" si="32"/>
        <v>130398.15</v>
      </c>
      <c r="BM161" s="323"/>
      <c r="BN161" s="323"/>
      <c r="BO161" s="323">
        <f t="shared" ref="BO161:BS161" si="33">SUM(BO162:BO180)</f>
        <v>0</v>
      </c>
      <c r="BP161" s="323">
        <f t="shared" si="33"/>
        <v>0</v>
      </c>
      <c r="BQ161" s="323">
        <f t="shared" si="33"/>
        <v>0</v>
      </c>
      <c r="BR161" s="323">
        <f t="shared" si="33"/>
        <v>0</v>
      </c>
      <c r="BS161" s="323">
        <f t="shared" si="33"/>
        <v>0</v>
      </c>
      <c r="BT161" s="329"/>
      <c r="BU161" s="329"/>
    </row>
    <row r="162" s="2" customFormat="1" ht="33" customHeight="1" spans="1:73">
      <c r="A162" s="83">
        <v>1</v>
      </c>
      <c r="B162" s="100" t="s">
        <v>1449</v>
      </c>
      <c r="C162" s="99" t="s">
        <v>1450</v>
      </c>
      <c r="D162" s="99" t="s">
        <v>1451</v>
      </c>
      <c r="E162" s="99" t="s">
        <v>1452</v>
      </c>
      <c r="F162" s="81" t="s">
        <v>1453</v>
      </c>
      <c r="G162" s="99" t="s">
        <v>1454</v>
      </c>
      <c r="H162" s="89" t="s">
        <v>41</v>
      </c>
      <c r="I162" s="98" t="s">
        <v>241</v>
      </c>
      <c r="J162" s="81" t="s">
        <v>636</v>
      </c>
      <c r="K162" s="81">
        <v>2</v>
      </c>
      <c r="L162" s="110" t="s">
        <v>1455</v>
      </c>
      <c r="M162" s="110" t="s">
        <v>445</v>
      </c>
      <c r="N162" s="99" t="s">
        <v>1454</v>
      </c>
      <c r="O162" s="99" t="s">
        <v>87</v>
      </c>
      <c r="P162" s="99" t="s">
        <v>1456</v>
      </c>
      <c r="Q162" s="99" t="s">
        <v>1457</v>
      </c>
      <c r="R162" s="146">
        <v>25000</v>
      </c>
      <c r="S162" s="81" t="s">
        <v>213</v>
      </c>
      <c r="T162" s="81" t="s">
        <v>213</v>
      </c>
      <c r="U162" s="81" t="s">
        <v>213</v>
      </c>
      <c r="V162" s="81" t="s">
        <v>213</v>
      </c>
      <c r="W162" s="81" t="s">
        <v>213</v>
      </c>
      <c r="X162" s="81" t="s">
        <v>213</v>
      </c>
      <c r="Y162" s="81" t="s">
        <v>213</v>
      </c>
      <c r="Z162" s="81" t="s">
        <v>213</v>
      </c>
      <c r="AA162" s="81" t="s">
        <v>213</v>
      </c>
      <c r="AB162" s="146">
        <v>0</v>
      </c>
      <c r="AC162" s="146">
        <v>0</v>
      </c>
      <c r="AD162" s="82" t="s">
        <v>213</v>
      </c>
      <c r="AE162" s="81" t="s">
        <v>213</v>
      </c>
      <c r="AF162" s="81" t="s">
        <v>1458</v>
      </c>
      <c r="AG162" s="81" t="s">
        <v>423</v>
      </c>
      <c r="AH162" s="81" t="s">
        <v>214</v>
      </c>
      <c r="AI162" s="81"/>
      <c r="AJ162" s="81" t="s">
        <v>260</v>
      </c>
      <c r="AK162" s="146">
        <v>25000</v>
      </c>
      <c r="AL162" s="146">
        <v>14000</v>
      </c>
      <c r="AM162" s="146">
        <v>11000</v>
      </c>
      <c r="AN162" s="146">
        <v>0</v>
      </c>
      <c r="AO162" s="146">
        <v>0</v>
      </c>
      <c r="AP162" s="146">
        <v>0</v>
      </c>
      <c r="AQ162" s="146">
        <v>10000</v>
      </c>
      <c r="AR162" s="146">
        <v>0</v>
      </c>
      <c r="AS162" s="146">
        <v>10000</v>
      </c>
      <c r="AT162" s="146">
        <v>0</v>
      </c>
      <c r="AU162" s="146">
        <v>0</v>
      </c>
      <c r="AV162" s="146">
        <v>0</v>
      </c>
      <c r="AW162" s="146">
        <v>15000</v>
      </c>
      <c r="AX162" s="146">
        <v>1000</v>
      </c>
      <c r="AY162" s="146">
        <v>0</v>
      </c>
      <c r="AZ162" s="146">
        <v>0</v>
      </c>
      <c r="BA162" s="146">
        <v>0</v>
      </c>
      <c r="BB162" s="146">
        <v>0</v>
      </c>
      <c r="BC162" s="146">
        <v>1000</v>
      </c>
      <c r="BD162" s="146">
        <v>0</v>
      </c>
      <c r="BE162" s="146" t="s">
        <v>16</v>
      </c>
      <c r="BF162" s="146">
        <v>32238.95</v>
      </c>
      <c r="BG162" s="146">
        <v>32238.95</v>
      </c>
      <c r="BH162" s="146">
        <v>0</v>
      </c>
      <c r="BI162" s="146">
        <v>0</v>
      </c>
      <c r="BJ162" s="146">
        <v>11166.55</v>
      </c>
      <c r="BK162" s="146">
        <v>1000</v>
      </c>
      <c r="BL162" s="146">
        <v>10166.55</v>
      </c>
      <c r="BM162" s="146">
        <v>2.84</v>
      </c>
      <c r="BN162" s="141" t="s">
        <v>16</v>
      </c>
      <c r="BO162" s="146">
        <v>0</v>
      </c>
      <c r="BP162" s="146">
        <v>0</v>
      </c>
      <c r="BQ162" s="146">
        <v>0</v>
      </c>
      <c r="BR162" s="146">
        <v>0</v>
      </c>
      <c r="BS162" s="146">
        <v>0</v>
      </c>
      <c r="BT162" s="201"/>
      <c r="BU162" s="201"/>
    </row>
    <row r="163" s="2" customFormat="1" ht="33" customHeight="1" spans="1:73">
      <c r="A163" s="83">
        <v>2</v>
      </c>
      <c r="B163" s="100" t="s">
        <v>1449</v>
      </c>
      <c r="C163" s="99" t="s">
        <v>1450</v>
      </c>
      <c r="D163" s="99" t="s">
        <v>1451</v>
      </c>
      <c r="E163" s="99" t="s">
        <v>1459</v>
      </c>
      <c r="F163" s="81" t="s">
        <v>1460</v>
      </c>
      <c r="G163" s="99" t="s">
        <v>1461</v>
      </c>
      <c r="H163" s="89" t="s">
        <v>29</v>
      </c>
      <c r="I163" s="98" t="s">
        <v>241</v>
      </c>
      <c r="J163" s="81" t="s">
        <v>274</v>
      </c>
      <c r="K163" s="81">
        <v>1</v>
      </c>
      <c r="L163" s="110" t="s">
        <v>401</v>
      </c>
      <c r="M163" s="110" t="s">
        <v>266</v>
      </c>
      <c r="N163" s="99" t="s">
        <v>1462</v>
      </c>
      <c r="O163" s="99" t="s">
        <v>87</v>
      </c>
      <c r="P163" s="99" t="s">
        <v>1463</v>
      </c>
      <c r="Q163" s="99" t="s">
        <v>1464</v>
      </c>
      <c r="R163" s="146">
        <v>15000</v>
      </c>
      <c r="S163" s="81" t="s">
        <v>213</v>
      </c>
      <c r="T163" s="81" t="s">
        <v>213</v>
      </c>
      <c r="U163" s="81" t="s">
        <v>213</v>
      </c>
      <c r="V163" s="81" t="s">
        <v>214</v>
      </c>
      <c r="W163" s="81" t="s">
        <v>213</v>
      </c>
      <c r="X163" s="81" t="s">
        <v>213</v>
      </c>
      <c r="Y163" s="81" t="s">
        <v>213</v>
      </c>
      <c r="Z163" s="81" t="s">
        <v>213</v>
      </c>
      <c r="AA163" s="81" t="s">
        <v>213</v>
      </c>
      <c r="AB163" s="146">
        <v>0</v>
      </c>
      <c r="AC163" s="146">
        <v>0</v>
      </c>
      <c r="AD163" s="82" t="s">
        <v>213</v>
      </c>
      <c r="AE163" s="81" t="s">
        <v>213</v>
      </c>
      <c r="AF163" s="81" t="s">
        <v>1458</v>
      </c>
      <c r="AG163" s="81" t="s">
        <v>1465</v>
      </c>
      <c r="AH163" s="81" t="s">
        <v>214</v>
      </c>
      <c r="AI163" s="81"/>
      <c r="AJ163" s="81" t="s">
        <v>260</v>
      </c>
      <c r="AK163" s="146">
        <v>15000</v>
      </c>
      <c r="AL163" s="146">
        <v>0</v>
      </c>
      <c r="AM163" s="146">
        <v>15000</v>
      </c>
      <c r="AN163" s="146">
        <v>0</v>
      </c>
      <c r="AO163" s="146">
        <v>0</v>
      </c>
      <c r="AP163" s="146">
        <v>0</v>
      </c>
      <c r="AQ163" s="146">
        <v>0</v>
      </c>
      <c r="AR163" s="146">
        <v>0</v>
      </c>
      <c r="AS163" s="146">
        <v>0</v>
      </c>
      <c r="AT163" s="146">
        <v>0</v>
      </c>
      <c r="AU163" s="146">
        <v>0</v>
      </c>
      <c r="AV163" s="146">
        <v>0</v>
      </c>
      <c r="AW163" s="146">
        <v>15000</v>
      </c>
      <c r="AX163" s="146">
        <v>15000</v>
      </c>
      <c r="AY163" s="146">
        <v>0</v>
      </c>
      <c r="AZ163" s="146">
        <v>0</v>
      </c>
      <c r="BA163" s="146">
        <v>0</v>
      </c>
      <c r="BB163" s="146">
        <v>0</v>
      </c>
      <c r="BC163" s="146">
        <v>10000</v>
      </c>
      <c r="BD163" s="146">
        <v>0</v>
      </c>
      <c r="BE163" s="146" t="s">
        <v>16</v>
      </c>
      <c r="BF163" s="146">
        <v>78750</v>
      </c>
      <c r="BG163" s="146">
        <v>78750</v>
      </c>
      <c r="BH163" s="146">
        <v>0</v>
      </c>
      <c r="BI163" s="146">
        <v>0</v>
      </c>
      <c r="BJ163" s="146">
        <v>25500</v>
      </c>
      <c r="BK163" s="146">
        <v>15000</v>
      </c>
      <c r="BL163" s="146">
        <v>10500</v>
      </c>
      <c r="BM163" s="146">
        <v>2.83</v>
      </c>
      <c r="BN163" s="141" t="s">
        <v>16</v>
      </c>
      <c r="BO163" s="146">
        <v>0</v>
      </c>
      <c r="BP163" s="146">
        <v>0</v>
      </c>
      <c r="BQ163" s="146">
        <v>0</v>
      </c>
      <c r="BR163" s="146">
        <v>0</v>
      </c>
      <c r="BS163" s="146">
        <v>0</v>
      </c>
      <c r="BT163" s="201"/>
      <c r="BU163" s="201"/>
    </row>
    <row r="164" s="2" customFormat="1" ht="33" customHeight="1" spans="1:73">
      <c r="A164" s="83">
        <v>3</v>
      </c>
      <c r="B164" s="100" t="s">
        <v>1449</v>
      </c>
      <c r="C164" s="99" t="s">
        <v>1450</v>
      </c>
      <c r="D164" s="99" t="s">
        <v>1451</v>
      </c>
      <c r="E164" s="99" t="s">
        <v>1466</v>
      </c>
      <c r="F164" s="81" t="s">
        <v>1467</v>
      </c>
      <c r="G164" s="99" t="s">
        <v>1468</v>
      </c>
      <c r="H164" s="89" t="s">
        <v>29</v>
      </c>
      <c r="I164" s="98" t="s">
        <v>241</v>
      </c>
      <c r="J164" s="81" t="s">
        <v>274</v>
      </c>
      <c r="K164" s="81">
        <v>1</v>
      </c>
      <c r="L164" s="110" t="s">
        <v>1469</v>
      </c>
      <c r="M164" s="110" t="s">
        <v>1470</v>
      </c>
      <c r="N164" s="99" t="s">
        <v>1468</v>
      </c>
      <c r="O164" s="99" t="s">
        <v>87</v>
      </c>
      <c r="P164" s="99" t="s">
        <v>1471</v>
      </c>
      <c r="Q164" s="99" t="s">
        <v>1472</v>
      </c>
      <c r="R164" s="146">
        <v>6000</v>
      </c>
      <c r="S164" s="81" t="s">
        <v>213</v>
      </c>
      <c r="T164" s="81" t="s">
        <v>213</v>
      </c>
      <c r="U164" s="81" t="s">
        <v>213</v>
      </c>
      <c r="V164" s="81" t="s">
        <v>214</v>
      </c>
      <c r="W164" s="81" t="s">
        <v>213</v>
      </c>
      <c r="X164" s="81" t="s">
        <v>213</v>
      </c>
      <c r="Y164" s="81" t="s">
        <v>213</v>
      </c>
      <c r="Z164" s="81" t="s">
        <v>213</v>
      </c>
      <c r="AA164" s="81" t="s">
        <v>213</v>
      </c>
      <c r="AB164" s="146">
        <v>0</v>
      </c>
      <c r="AC164" s="146">
        <v>0</v>
      </c>
      <c r="AD164" s="82" t="s">
        <v>213</v>
      </c>
      <c r="AE164" s="81" t="s">
        <v>213</v>
      </c>
      <c r="AF164" s="81" t="s">
        <v>1458</v>
      </c>
      <c r="AG164" s="81" t="s">
        <v>423</v>
      </c>
      <c r="AH164" s="81" t="s">
        <v>214</v>
      </c>
      <c r="AI164" s="81"/>
      <c r="AJ164" s="81" t="s">
        <v>216</v>
      </c>
      <c r="AK164" s="146">
        <v>6000</v>
      </c>
      <c r="AL164" s="146">
        <v>1000</v>
      </c>
      <c r="AM164" s="146">
        <v>5000</v>
      </c>
      <c r="AN164" s="146">
        <v>0</v>
      </c>
      <c r="AO164" s="146">
        <v>0</v>
      </c>
      <c r="AP164" s="146">
        <v>0</v>
      </c>
      <c r="AQ164" s="146">
        <v>0</v>
      </c>
      <c r="AR164" s="146">
        <v>0</v>
      </c>
      <c r="AS164" s="146">
        <v>0</v>
      </c>
      <c r="AT164" s="146">
        <v>0</v>
      </c>
      <c r="AU164" s="146">
        <v>0</v>
      </c>
      <c r="AV164" s="146">
        <v>0</v>
      </c>
      <c r="AW164" s="146">
        <v>6000</v>
      </c>
      <c r="AX164" s="146">
        <v>5000</v>
      </c>
      <c r="AY164" s="146">
        <v>0</v>
      </c>
      <c r="AZ164" s="146">
        <v>0</v>
      </c>
      <c r="BA164" s="146">
        <v>0</v>
      </c>
      <c r="BB164" s="146">
        <v>0</v>
      </c>
      <c r="BC164" s="146">
        <v>5000</v>
      </c>
      <c r="BD164" s="146">
        <v>0</v>
      </c>
      <c r="BE164" s="146" t="s">
        <v>10</v>
      </c>
      <c r="BF164" s="146">
        <v>12500</v>
      </c>
      <c r="BG164" s="146">
        <v>12500</v>
      </c>
      <c r="BH164" s="146">
        <v>0</v>
      </c>
      <c r="BI164" s="146">
        <v>0</v>
      </c>
      <c r="BJ164" s="146">
        <v>6500</v>
      </c>
      <c r="BK164" s="146">
        <v>6000</v>
      </c>
      <c r="BL164" s="146">
        <v>500</v>
      </c>
      <c r="BM164" s="146">
        <v>1.97</v>
      </c>
      <c r="BN164" s="141" t="s">
        <v>10</v>
      </c>
      <c r="BO164" s="146">
        <v>0</v>
      </c>
      <c r="BP164" s="146">
        <v>0</v>
      </c>
      <c r="BQ164" s="146">
        <v>0</v>
      </c>
      <c r="BR164" s="146">
        <v>0</v>
      </c>
      <c r="BS164" s="146">
        <v>0</v>
      </c>
      <c r="BT164" s="201"/>
      <c r="BU164" s="201"/>
    </row>
    <row r="165" s="2" customFormat="1" ht="33" customHeight="1" spans="1:73">
      <c r="A165" s="83">
        <v>4</v>
      </c>
      <c r="B165" s="100" t="s">
        <v>1449</v>
      </c>
      <c r="C165" s="99" t="s">
        <v>1450</v>
      </c>
      <c r="D165" s="99" t="s">
        <v>1451</v>
      </c>
      <c r="E165" s="99" t="s">
        <v>1473</v>
      </c>
      <c r="F165" s="81" t="s">
        <v>1474</v>
      </c>
      <c r="G165" s="99" t="s">
        <v>1461</v>
      </c>
      <c r="H165" s="89" t="s">
        <v>29</v>
      </c>
      <c r="I165" s="98" t="s">
        <v>241</v>
      </c>
      <c r="J165" s="81" t="s">
        <v>274</v>
      </c>
      <c r="K165" s="81">
        <v>1</v>
      </c>
      <c r="L165" s="110" t="s">
        <v>1469</v>
      </c>
      <c r="M165" s="110" t="s">
        <v>304</v>
      </c>
      <c r="N165" s="99" t="s">
        <v>1462</v>
      </c>
      <c r="O165" s="99" t="s">
        <v>87</v>
      </c>
      <c r="P165" s="99" t="s">
        <v>1475</v>
      </c>
      <c r="Q165" s="99" t="s">
        <v>1476</v>
      </c>
      <c r="R165" s="146">
        <v>10000</v>
      </c>
      <c r="S165" s="81" t="s">
        <v>213</v>
      </c>
      <c r="T165" s="81" t="s">
        <v>213</v>
      </c>
      <c r="U165" s="81" t="s">
        <v>213</v>
      </c>
      <c r="V165" s="81" t="s">
        <v>214</v>
      </c>
      <c r="W165" s="81" t="s">
        <v>213</v>
      </c>
      <c r="X165" s="81" t="s">
        <v>213</v>
      </c>
      <c r="Y165" s="81" t="s">
        <v>213</v>
      </c>
      <c r="Z165" s="81" t="s">
        <v>213</v>
      </c>
      <c r="AA165" s="81" t="s">
        <v>213</v>
      </c>
      <c r="AB165" s="146">
        <v>0</v>
      </c>
      <c r="AC165" s="146">
        <v>0</v>
      </c>
      <c r="AD165" s="82" t="s">
        <v>213</v>
      </c>
      <c r="AE165" s="81" t="s">
        <v>213</v>
      </c>
      <c r="AF165" s="81" t="s">
        <v>1458</v>
      </c>
      <c r="AG165" s="81" t="s">
        <v>423</v>
      </c>
      <c r="AH165" s="81" t="s">
        <v>214</v>
      </c>
      <c r="AI165" s="81"/>
      <c r="AJ165" s="81" t="s">
        <v>260</v>
      </c>
      <c r="AK165" s="146">
        <v>10000</v>
      </c>
      <c r="AL165" s="146">
        <v>0</v>
      </c>
      <c r="AM165" s="146">
        <v>10000</v>
      </c>
      <c r="AN165" s="146">
        <v>0</v>
      </c>
      <c r="AO165" s="146">
        <v>0</v>
      </c>
      <c r="AP165" s="146">
        <v>0</v>
      </c>
      <c r="AQ165" s="146">
        <v>0</v>
      </c>
      <c r="AR165" s="146">
        <v>0</v>
      </c>
      <c r="AS165" s="146">
        <v>0</v>
      </c>
      <c r="AT165" s="146">
        <v>0</v>
      </c>
      <c r="AU165" s="146">
        <v>0</v>
      </c>
      <c r="AV165" s="146">
        <v>0</v>
      </c>
      <c r="AW165" s="146">
        <v>10000</v>
      </c>
      <c r="AX165" s="146">
        <v>10000</v>
      </c>
      <c r="AY165" s="146">
        <v>0</v>
      </c>
      <c r="AZ165" s="146">
        <v>0</v>
      </c>
      <c r="BA165" s="146">
        <v>0</v>
      </c>
      <c r="BB165" s="146">
        <v>0</v>
      </c>
      <c r="BC165" s="146">
        <v>8000</v>
      </c>
      <c r="BD165" s="146">
        <v>0</v>
      </c>
      <c r="BE165" s="146" t="s">
        <v>16</v>
      </c>
      <c r="BF165" s="146">
        <v>52500</v>
      </c>
      <c r="BG165" s="146">
        <v>52500</v>
      </c>
      <c r="BH165" s="146">
        <v>0</v>
      </c>
      <c r="BI165" s="146">
        <v>0</v>
      </c>
      <c r="BJ165" s="146">
        <v>36000</v>
      </c>
      <c r="BK165" s="146">
        <v>10000</v>
      </c>
      <c r="BL165" s="146">
        <v>26000</v>
      </c>
      <c r="BM165" s="146">
        <v>1.85</v>
      </c>
      <c r="BN165" s="141" t="s">
        <v>16</v>
      </c>
      <c r="BO165" s="146">
        <v>0</v>
      </c>
      <c r="BP165" s="146">
        <v>0</v>
      </c>
      <c r="BQ165" s="146">
        <v>0</v>
      </c>
      <c r="BR165" s="146">
        <v>0</v>
      </c>
      <c r="BS165" s="146">
        <v>0</v>
      </c>
      <c r="BT165" s="201"/>
      <c r="BU165" s="201"/>
    </row>
    <row r="166" s="2" customFormat="1" ht="33" customHeight="1" spans="1:73">
      <c r="A166" s="83">
        <v>5</v>
      </c>
      <c r="B166" s="100" t="s">
        <v>1449</v>
      </c>
      <c r="C166" s="99" t="s">
        <v>1477</v>
      </c>
      <c r="D166" s="99" t="s">
        <v>1478</v>
      </c>
      <c r="E166" s="99" t="s">
        <v>1479</v>
      </c>
      <c r="F166" s="81" t="s">
        <v>1480</v>
      </c>
      <c r="G166" s="99" t="s">
        <v>1481</v>
      </c>
      <c r="H166" s="89" t="s">
        <v>55</v>
      </c>
      <c r="I166" s="98" t="s">
        <v>209</v>
      </c>
      <c r="J166" s="81" t="s">
        <v>274</v>
      </c>
      <c r="K166" s="81">
        <v>2</v>
      </c>
      <c r="L166" s="110" t="s">
        <v>445</v>
      </c>
      <c r="M166" s="110" t="s">
        <v>304</v>
      </c>
      <c r="N166" s="99" t="s">
        <v>1482</v>
      </c>
      <c r="O166" s="99" t="s">
        <v>1483</v>
      </c>
      <c r="P166" s="99" t="s">
        <v>1484</v>
      </c>
      <c r="Q166" s="99" t="s">
        <v>1485</v>
      </c>
      <c r="R166" s="146">
        <v>49500</v>
      </c>
      <c r="S166" s="81" t="s">
        <v>213</v>
      </c>
      <c r="T166" s="81" t="s">
        <v>213</v>
      </c>
      <c r="U166" s="81" t="s">
        <v>213</v>
      </c>
      <c r="V166" s="81" t="s">
        <v>213</v>
      </c>
      <c r="W166" s="81" t="s">
        <v>213</v>
      </c>
      <c r="X166" s="81" t="s">
        <v>214</v>
      </c>
      <c r="Y166" s="81" t="s">
        <v>214</v>
      </c>
      <c r="Z166" s="81" t="s">
        <v>214</v>
      </c>
      <c r="AA166" s="81" t="s">
        <v>214</v>
      </c>
      <c r="AB166" s="146">
        <v>0</v>
      </c>
      <c r="AC166" s="146">
        <v>0</v>
      </c>
      <c r="AD166" s="82" t="s">
        <v>213</v>
      </c>
      <c r="AE166" s="81" t="s">
        <v>213</v>
      </c>
      <c r="AF166" s="81" t="s">
        <v>1458</v>
      </c>
      <c r="AG166" s="81" t="s">
        <v>423</v>
      </c>
      <c r="AH166" s="81" t="s">
        <v>214</v>
      </c>
      <c r="AI166" s="81"/>
      <c r="AJ166" s="81" t="s">
        <v>260</v>
      </c>
      <c r="AK166" s="146">
        <v>49500</v>
      </c>
      <c r="AL166" s="146">
        <v>10500</v>
      </c>
      <c r="AM166" s="146">
        <v>39000</v>
      </c>
      <c r="AN166" s="146">
        <v>0</v>
      </c>
      <c r="AO166" s="146">
        <v>0</v>
      </c>
      <c r="AP166" s="146">
        <v>0</v>
      </c>
      <c r="AQ166" s="146">
        <v>0</v>
      </c>
      <c r="AR166" s="146">
        <v>0</v>
      </c>
      <c r="AS166" s="146">
        <v>0</v>
      </c>
      <c r="AT166" s="146">
        <v>0</v>
      </c>
      <c r="AU166" s="146">
        <v>0</v>
      </c>
      <c r="AV166" s="146">
        <v>0</v>
      </c>
      <c r="AW166" s="146">
        <v>44000</v>
      </c>
      <c r="AX166" s="146">
        <v>39000</v>
      </c>
      <c r="AY166" s="146">
        <v>0</v>
      </c>
      <c r="AZ166" s="146">
        <v>0</v>
      </c>
      <c r="BA166" s="146">
        <v>0</v>
      </c>
      <c r="BB166" s="146">
        <v>0</v>
      </c>
      <c r="BC166" s="146">
        <v>39000</v>
      </c>
      <c r="BD166" s="146">
        <v>0</v>
      </c>
      <c r="BE166" s="146" t="s">
        <v>13</v>
      </c>
      <c r="BF166" s="146">
        <v>112885</v>
      </c>
      <c r="BG166" s="146">
        <v>112885</v>
      </c>
      <c r="BH166" s="146">
        <v>0</v>
      </c>
      <c r="BI166" s="146">
        <v>0</v>
      </c>
      <c r="BJ166" s="146">
        <v>73462</v>
      </c>
      <c r="BK166" s="146">
        <v>49500</v>
      </c>
      <c r="BL166" s="146">
        <v>23962</v>
      </c>
      <c r="BM166" s="146">
        <v>1.76</v>
      </c>
      <c r="BN166" s="141" t="s">
        <v>13</v>
      </c>
      <c r="BO166" s="146">
        <v>0</v>
      </c>
      <c r="BP166" s="146">
        <v>0</v>
      </c>
      <c r="BQ166" s="146">
        <v>0</v>
      </c>
      <c r="BR166" s="146">
        <v>0</v>
      </c>
      <c r="BS166" s="146">
        <v>0</v>
      </c>
      <c r="BT166" s="201"/>
      <c r="BU166" s="201"/>
    </row>
    <row r="167" s="2" customFormat="1" ht="33" customHeight="1" spans="1:73">
      <c r="A167" s="83">
        <v>6</v>
      </c>
      <c r="B167" s="100" t="s">
        <v>1449</v>
      </c>
      <c r="C167" s="99" t="s">
        <v>1477</v>
      </c>
      <c r="D167" s="99" t="s">
        <v>1478</v>
      </c>
      <c r="E167" s="99" t="s">
        <v>1486</v>
      </c>
      <c r="F167" s="81" t="s">
        <v>1487</v>
      </c>
      <c r="G167" s="99" t="s">
        <v>1488</v>
      </c>
      <c r="H167" s="89" t="s">
        <v>55</v>
      </c>
      <c r="I167" s="98" t="s">
        <v>241</v>
      </c>
      <c r="J167" s="81" t="s">
        <v>1154</v>
      </c>
      <c r="K167" s="81">
        <v>1</v>
      </c>
      <c r="L167" s="110" t="s">
        <v>1469</v>
      </c>
      <c r="M167" s="110" t="s">
        <v>1489</v>
      </c>
      <c r="N167" s="99" t="s">
        <v>1488</v>
      </c>
      <c r="O167" s="99" t="s">
        <v>1490</v>
      </c>
      <c r="P167" s="99" t="s">
        <v>1491</v>
      </c>
      <c r="Q167" s="99" t="s">
        <v>1492</v>
      </c>
      <c r="R167" s="146">
        <v>11810</v>
      </c>
      <c r="S167" s="81" t="s">
        <v>213</v>
      </c>
      <c r="T167" s="81" t="s">
        <v>214</v>
      </c>
      <c r="U167" s="81" t="s">
        <v>214</v>
      </c>
      <c r="V167" s="81" t="s">
        <v>214</v>
      </c>
      <c r="W167" s="81" t="s">
        <v>213</v>
      </c>
      <c r="X167" s="81" t="s">
        <v>214</v>
      </c>
      <c r="Y167" s="81" t="s">
        <v>214</v>
      </c>
      <c r="Z167" s="81" t="s">
        <v>214</v>
      </c>
      <c r="AA167" s="81" t="s">
        <v>214</v>
      </c>
      <c r="AB167" s="146">
        <v>0</v>
      </c>
      <c r="AC167" s="146">
        <v>0</v>
      </c>
      <c r="AD167" s="82" t="s">
        <v>213</v>
      </c>
      <c r="AE167" s="81" t="s">
        <v>213</v>
      </c>
      <c r="AF167" s="81" t="s">
        <v>1458</v>
      </c>
      <c r="AG167" s="81" t="s">
        <v>215</v>
      </c>
      <c r="AH167" s="81" t="s">
        <v>214</v>
      </c>
      <c r="AI167" s="81"/>
      <c r="AJ167" s="81" t="s">
        <v>260</v>
      </c>
      <c r="AK167" s="146">
        <v>11810</v>
      </c>
      <c r="AL167" s="146">
        <v>2810</v>
      </c>
      <c r="AM167" s="146">
        <v>9000</v>
      </c>
      <c r="AN167" s="146">
        <v>0</v>
      </c>
      <c r="AO167" s="146">
        <v>0</v>
      </c>
      <c r="AP167" s="146">
        <v>0</v>
      </c>
      <c r="AQ167" s="146">
        <v>0</v>
      </c>
      <c r="AR167" s="146">
        <v>0</v>
      </c>
      <c r="AS167" s="146">
        <v>0</v>
      </c>
      <c r="AT167" s="146">
        <v>0</v>
      </c>
      <c r="AU167" s="146">
        <v>0</v>
      </c>
      <c r="AV167" s="146">
        <v>0</v>
      </c>
      <c r="AW167" s="146">
        <v>11810</v>
      </c>
      <c r="AX167" s="146">
        <v>9000</v>
      </c>
      <c r="AY167" s="146">
        <v>0</v>
      </c>
      <c r="AZ167" s="146">
        <v>0</v>
      </c>
      <c r="BA167" s="146">
        <v>0</v>
      </c>
      <c r="BB167" s="146">
        <v>0</v>
      </c>
      <c r="BC167" s="146">
        <v>6000</v>
      </c>
      <c r="BD167" s="146">
        <v>0</v>
      </c>
      <c r="BE167" s="146" t="s">
        <v>13</v>
      </c>
      <c r="BF167" s="146">
        <v>22414</v>
      </c>
      <c r="BG167" s="146">
        <v>22414</v>
      </c>
      <c r="BH167" s="146">
        <v>0</v>
      </c>
      <c r="BI167" s="146">
        <v>0</v>
      </c>
      <c r="BJ167" s="146">
        <v>13704</v>
      </c>
      <c r="BK167" s="146">
        <v>11810</v>
      </c>
      <c r="BL167" s="146">
        <v>1894</v>
      </c>
      <c r="BM167" s="146">
        <v>1.76</v>
      </c>
      <c r="BN167" s="141" t="s">
        <v>13</v>
      </c>
      <c r="BO167" s="146">
        <v>0</v>
      </c>
      <c r="BP167" s="146">
        <v>0</v>
      </c>
      <c r="BQ167" s="146">
        <v>0</v>
      </c>
      <c r="BR167" s="146">
        <v>0</v>
      </c>
      <c r="BS167" s="146">
        <v>0</v>
      </c>
      <c r="BT167" s="201"/>
      <c r="BU167" s="201"/>
    </row>
    <row r="168" s="2" customFormat="1" ht="33" customHeight="1" spans="1:73">
      <c r="A168" s="83">
        <v>7</v>
      </c>
      <c r="B168" s="100" t="s">
        <v>1449</v>
      </c>
      <c r="C168" s="99" t="s">
        <v>1477</v>
      </c>
      <c r="D168" s="99" t="s">
        <v>1478</v>
      </c>
      <c r="E168" s="99" t="s">
        <v>1493</v>
      </c>
      <c r="F168" s="81" t="s">
        <v>1494</v>
      </c>
      <c r="G168" s="99" t="s">
        <v>1495</v>
      </c>
      <c r="H168" s="89" t="s">
        <v>33</v>
      </c>
      <c r="I168" s="98" t="s">
        <v>241</v>
      </c>
      <c r="J168" s="81" t="s">
        <v>274</v>
      </c>
      <c r="K168" s="81">
        <v>1</v>
      </c>
      <c r="L168" s="110" t="s">
        <v>507</v>
      </c>
      <c r="M168" s="110" t="s">
        <v>304</v>
      </c>
      <c r="N168" s="99" t="s">
        <v>1495</v>
      </c>
      <c r="O168" s="99" t="s">
        <v>337</v>
      </c>
      <c r="P168" s="99" t="s">
        <v>1496</v>
      </c>
      <c r="Q168" s="99" t="s">
        <v>1497</v>
      </c>
      <c r="R168" s="146">
        <v>1300</v>
      </c>
      <c r="S168" s="81" t="s">
        <v>213</v>
      </c>
      <c r="T168" s="81" t="s">
        <v>214</v>
      </c>
      <c r="U168" s="81" t="s">
        <v>214</v>
      </c>
      <c r="V168" s="81" t="s">
        <v>214</v>
      </c>
      <c r="W168" s="81" t="s">
        <v>213</v>
      </c>
      <c r="X168" s="81" t="s">
        <v>213</v>
      </c>
      <c r="Y168" s="81" t="s">
        <v>214</v>
      </c>
      <c r="Z168" s="81" t="s">
        <v>214</v>
      </c>
      <c r="AA168" s="81" t="s">
        <v>214</v>
      </c>
      <c r="AB168" s="146">
        <v>0</v>
      </c>
      <c r="AC168" s="146">
        <v>0</v>
      </c>
      <c r="AD168" s="82" t="s">
        <v>213</v>
      </c>
      <c r="AE168" s="81" t="s">
        <v>213</v>
      </c>
      <c r="AF168" s="81" t="s">
        <v>1458</v>
      </c>
      <c r="AG168" s="81" t="s">
        <v>423</v>
      </c>
      <c r="AH168" s="81" t="s">
        <v>214</v>
      </c>
      <c r="AI168" s="81"/>
      <c r="AJ168" s="81" t="s">
        <v>260</v>
      </c>
      <c r="AK168" s="146">
        <v>1300</v>
      </c>
      <c r="AL168" s="146">
        <v>300</v>
      </c>
      <c r="AM168" s="146">
        <v>1000</v>
      </c>
      <c r="AN168" s="146">
        <v>0</v>
      </c>
      <c r="AO168" s="146">
        <v>0</v>
      </c>
      <c r="AP168" s="146">
        <v>0</v>
      </c>
      <c r="AQ168" s="146">
        <v>0</v>
      </c>
      <c r="AR168" s="146">
        <v>0</v>
      </c>
      <c r="AS168" s="146">
        <v>0</v>
      </c>
      <c r="AT168" s="146">
        <v>0</v>
      </c>
      <c r="AU168" s="146">
        <v>0</v>
      </c>
      <c r="AV168" s="146">
        <v>0</v>
      </c>
      <c r="AW168" s="146">
        <v>1300</v>
      </c>
      <c r="AX168" s="146">
        <v>1000</v>
      </c>
      <c r="AY168" s="146">
        <v>0</v>
      </c>
      <c r="AZ168" s="146">
        <v>0</v>
      </c>
      <c r="BA168" s="146">
        <v>0</v>
      </c>
      <c r="BB168" s="146">
        <v>0</v>
      </c>
      <c r="BC168" s="146">
        <v>1000</v>
      </c>
      <c r="BD168" s="146">
        <v>0</v>
      </c>
      <c r="BE168" s="146" t="s">
        <v>10</v>
      </c>
      <c r="BF168" s="146">
        <v>2590</v>
      </c>
      <c r="BG168" s="146">
        <v>2590</v>
      </c>
      <c r="BH168" s="146">
        <v>0</v>
      </c>
      <c r="BI168" s="146">
        <v>0</v>
      </c>
      <c r="BJ168" s="146">
        <v>2150</v>
      </c>
      <c r="BK168" s="146">
        <v>1300</v>
      </c>
      <c r="BL168" s="146">
        <v>850</v>
      </c>
      <c r="BM168" s="146">
        <v>1.51</v>
      </c>
      <c r="BN168" s="141" t="s">
        <v>10</v>
      </c>
      <c r="BO168" s="146">
        <v>0</v>
      </c>
      <c r="BP168" s="146">
        <v>0</v>
      </c>
      <c r="BQ168" s="146">
        <v>0</v>
      </c>
      <c r="BR168" s="146">
        <v>0</v>
      </c>
      <c r="BS168" s="146">
        <v>0</v>
      </c>
      <c r="BT168" s="201"/>
      <c r="BU168" s="201"/>
    </row>
    <row r="169" s="2" customFormat="1" ht="33" customHeight="1" spans="1:73">
      <c r="A169" s="83">
        <v>8</v>
      </c>
      <c r="B169" s="100" t="s">
        <v>1449</v>
      </c>
      <c r="C169" s="99" t="s">
        <v>1498</v>
      </c>
      <c r="D169" s="99" t="s">
        <v>1499</v>
      </c>
      <c r="E169" s="99" t="s">
        <v>1500</v>
      </c>
      <c r="F169" s="81" t="s">
        <v>1501</v>
      </c>
      <c r="G169" s="99" t="s">
        <v>1502</v>
      </c>
      <c r="H169" s="89" t="s">
        <v>33</v>
      </c>
      <c r="I169" s="98" t="s">
        <v>241</v>
      </c>
      <c r="J169" s="81" t="s">
        <v>274</v>
      </c>
      <c r="K169" s="81">
        <v>2</v>
      </c>
      <c r="L169" s="110" t="s">
        <v>1469</v>
      </c>
      <c r="M169" s="110" t="s">
        <v>266</v>
      </c>
      <c r="N169" s="99" t="s">
        <v>1503</v>
      </c>
      <c r="O169" s="99" t="s">
        <v>337</v>
      </c>
      <c r="P169" s="99" t="s">
        <v>1504</v>
      </c>
      <c r="Q169" s="99" t="s">
        <v>1505</v>
      </c>
      <c r="R169" s="146">
        <v>10650</v>
      </c>
      <c r="S169" s="81" t="s">
        <v>213</v>
      </c>
      <c r="T169" s="81" t="s">
        <v>213</v>
      </c>
      <c r="U169" s="81" t="s">
        <v>213</v>
      </c>
      <c r="V169" s="81" t="s">
        <v>214</v>
      </c>
      <c r="W169" s="81" t="s">
        <v>213</v>
      </c>
      <c r="X169" s="81" t="s">
        <v>213</v>
      </c>
      <c r="Y169" s="81" t="s">
        <v>213</v>
      </c>
      <c r="Z169" s="81" t="s">
        <v>213</v>
      </c>
      <c r="AA169" s="81" t="s">
        <v>213</v>
      </c>
      <c r="AB169" s="146">
        <v>0</v>
      </c>
      <c r="AC169" s="146">
        <v>0</v>
      </c>
      <c r="AD169" s="82" t="s">
        <v>213</v>
      </c>
      <c r="AE169" s="81" t="s">
        <v>213</v>
      </c>
      <c r="AF169" s="81" t="s">
        <v>1458</v>
      </c>
      <c r="AG169" s="81" t="s">
        <v>423</v>
      </c>
      <c r="AH169" s="81" t="s">
        <v>214</v>
      </c>
      <c r="AI169" s="81"/>
      <c r="AJ169" s="81" t="s">
        <v>260</v>
      </c>
      <c r="AK169" s="146">
        <v>10650</v>
      </c>
      <c r="AL169" s="146">
        <v>2650</v>
      </c>
      <c r="AM169" s="146">
        <v>8000</v>
      </c>
      <c r="AN169" s="146">
        <v>0</v>
      </c>
      <c r="AO169" s="146">
        <v>0</v>
      </c>
      <c r="AP169" s="146">
        <v>0</v>
      </c>
      <c r="AQ169" s="146">
        <v>0</v>
      </c>
      <c r="AR169" s="146">
        <v>0</v>
      </c>
      <c r="AS169" s="146">
        <v>0</v>
      </c>
      <c r="AT169" s="146">
        <v>0</v>
      </c>
      <c r="AU169" s="146">
        <v>0</v>
      </c>
      <c r="AV169" s="146">
        <v>0</v>
      </c>
      <c r="AW169" s="146">
        <v>8000</v>
      </c>
      <c r="AX169" s="146">
        <v>8000</v>
      </c>
      <c r="AY169" s="146">
        <v>2650</v>
      </c>
      <c r="AZ169" s="146">
        <v>0</v>
      </c>
      <c r="BA169" s="146">
        <v>0</v>
      </c>
      <c r="BB169" s="146">
        <v>0</v>
      </c>
      <c r="BC169" s="146">
        <v>1000</v>
      </c>
      <c r="BD169" s="146">
        <v>0</v>
      </c>
      <c r="BE169" s="146" t="s">
        <v>10</v>
      </c>
      <c r="BF169" s="146">
        <v>17230</v>
      </c>
      <c r="BG169" s="146">
        <v>17230</v>
      </c>
      <c r="BH169" s="146">
        <v>0</v>
      </c>
      <c r="BI169" s="146">
        <v>0</v>
      </c>
      <c r="BJ169" s="146">
        <v>11519</v>
      </c>
      <c r="BK169" s="146">
        <v>10650</v>
      </c>
      <c r="BL169" s="146">
        <v>869</v>
      </c>
      <c r="BM169" s="146">
        <v>1.7</v>
      </c>
      <c r="BN169" s="141" t="s">
        <v>10</v>
      </c>
      <c r="BO169" s="146">
        <v>0</v>
      </c>
      <c r="BP169" s="146">
        <v>0</v>
      </c>
      <c r="BQ169" s="146">
        <v>0</v>
      </c>
      <c r="BR169" s="146">
        <v>0</v>
      </c>
      <c r="BS169" s="146">
        <v>0</v>
      </c>
      <c r="BT169" s="201"/>
      <c r="BU169" s="201"/>
    </row>
    <row r="170" s="2" customFormat="1" ht="33" customHeight="1" spans="1:73">
      <c r="A170" s="83">
        <v>9</v>
      </c>
      <c r="B170" s="100" t="s">
        <v>1449</v>
      </c>
      <c r="C170" s="99" t="s">
        <v>1498</v>
      </c>
      <c r="D170" s="99" t="s">
        <v>1499</v>
      </c>
      <c r="E170" s="99" t="s">
        <v>1506</v>
      </c>
      <c r="F170" s="81" t="s">
        <v>1507</v>
      </c>
      <c r="G170" s="99" t="s">
        <v>1508</v>
      </c>
      <c r="H170" s="89" t="s">
        <v>55</v>
      </c>
      <c r="I170" s="98" t="s">
        <v>241</v>
      </c>
      <c r="J170" s="81" t="s">
        <v>274</v>
      </c>
      <c r="K170" s="81">
        <v>1</v>
      </c>
      <c r="L170" s="110" t="s">
        <v>445</v>
      </c>
      <c r="M170" s="110" t="s">
        <v>321</v>
      </c>
      <c r="N170" s="99" t="s">
        <v>1509</v>
      </c>
      <c r="O170" s="99" t="s">
        <v>1191</v>
      </c>
      <c r="P170" s="99" t="s">
        <v>1510</v>
      </c>
      <c r="Q170" s="99" t="s">
        <v>1511</v>
      </c>
      <c r="R170" s="146">
        <v>9864</v>
      </c>
      <c r="S170" s="81" t="s">
        <v>213</v>
      </c>
      <c r="T170" s="81" t="s">
        <v>213</v>
      </c>
      <c r="U170" s="81" t="s">
        <v>213</v>
      </c>
      <c r="V170" s="81" t="s">
        <v>214</v>
      </c>
      <c r="W170" s="81" t="s">
        <v>213</v>
      </c>
      <c r="X170" s="81" t="s">
        <v>213</v>
      </c>
      <c r="Y170" s="81" t="s">
        <v>213</v>
      </c>
      <c r="Z170" s="81" t="s">
        <v>213</v>
      </c>
      <c r="AA170" s="81" t="s">
        <v>213</v>
      </c>
      <c r="AB170" s="146">
        <v>0</v>
      </c>
      <c r="AC170" s="146">
        <v>0</v>
      </c>
      <c r="AD170" s="82" t="s">
        <v>213</v>
      </c>
      <c r="AE170" s="81" t="s">
        <v>213</v>
      </c>
      <c r="AF170" s="81" t="s">
        <v>1458</v>
      </c>
      <c r="AG170" s="81" t="s">
        <v>423</v>
      </c>
      <c r="AH170" s="81" t="s">
        <v>214</v>
      </c>
      <c r="AI170" s="81"/>
      <c r="AJ170" s="81" t="s">
        <v>260</v>
      </c>
      <c r="AK170" s="146">
        <v>9864</v>
      </c>
      <c r="AL170" s="146">
        <v>2864</v>
      </c>
      <c r="AM170" s="146">
        <v>7000</v>
      </c>
      <c r="AN170" s="146">
        <v>0</v>
      </c>
      <c r="AO170" s="146">
        <v>0</v>
      </c>
      <c r="AP170" s="146">
        <v>0</v>
      </c>
      <c r="AQ170" s="146">
        <v>0</v>
      </c>
      <c r="AR170" s="146">
        <v>0</v>
      </c>
      <c r="AS170" s="146">
        <v>0</v>
      </c>
      <c r="AT170" s="146">
        <v>0</v>
      </c>
      <c r="AU170" s="146">
        <v>0</v>
      </c>
      <c r="AV170" s="146">
        <v>0</v>
      </c>
      <c r="AW170" s="146">
        <v>9864</v>
      </c>
      <c r="AX170" s="146">
        <v>7000</v>
      </c>
      <c r="AY170" s="146">
        <v>0</v>
      </c>
      <c r="AZ170" s="146">
        <v>0</v>
      </c>
      <c r="BA170" s="146">
        <v>0</v>
      </c>
      <c r="BB170" s="146">
        <v>0</v>
      </c>
      <c r="BC170" s="146">
        <v>3000</v>
      </c>
      <c r="BD170" s="146">
        <v>0</v>
      </c>
      <c r="BE170" s="146" t="s">
        <v>13</v>
      </c>
      <c r="BF170" s="146">
        <v>15630</v>
      </c>
      <c r="BG170" s="146">
        <v>15630</v>
      </c>
      <c r="BH170" s="146">
        <v>0</v>
      </c>
      <c r="BI170" s="146">
        <v>0</v>
      </c>
      <c r="BJ170" s="146">
        <v>10614</v>
      </c>
      <c r="BK170" s="146">
        <v>9864</v>
      </c>
      <c r="BL170" s="146">
        <v>750</v>
      </c>
      <c r="BM170" s="146">
        <v>1.65</v>
      </c>
      <c r="BN170" s="141" t="s">
        <v>13</v>
      </c>
      <c r="BO170" s="146">
        <v>0</v>
      </c>
      <c r="BP170" s="146">
        <v>0</v>
      </c>
      <c r="BQ170" s="146">
        <v>0</v>
      </c>
      <c r="BR170" s="146">
        <v>0</v>
      </c>
      <c r="BS170" s="146">
        <v>0</v>
      </c>
      <c r="BT170" s="201"/>
      <c r="BU170" s="201"/>
    </row>
    <row r="171" s="2" customFormat="1" ht="33" customHeight="1" spans="1:73">
      <c r="A171" s="83">
        <v>10</v>
      </c>
      <c r="B171" s="100" t="s">
        <v>1449</v>
      </c>
      <c r="C171" s="99" t="s">
        <v>1498</v>
      </c>
      <c r="D171" s="99" t="s">
        <v>1499</v>
      </c>
      <c r="E171" s="99" t="s">
        <v>1512</v>
      </c>
      <c r="F171" s="81" t="s">
        <v>1513</v>
      </c>
      <c r="G171" s="99" t="s">
        <v>1514</v>
      </c>
      <c r="H171" s="89" t="s">
        <v>55</v>
      </c>
      <c r="I171" s="98" t="s">
        <v>241</v>
      </c>
      <c r="J171" s="81" t="s">
        <v>636</v>
      </c>
      <c r="K171" s="81">
        <v>1</v>
      </c>
      <c r="L171" s="110" t="s">
        <v>445</v>
      </c>
      <c r="M171" s="110" t="s">
        <v>321</v>
      </c>
      <c r="N171" s="99" t="s">
        <v>1509</v>
      </c>
      <c r="O171" s="99"/>
      <c r="P171" s="99" t="s">
        <v>1515</v>
      </c>
      <c r="Q171" s="99" t="s">
        <v>1516</v>
      </c>
      <c r="R171" s="146">
        <v>24000</v>
      </c>
      <c r="S171" s="81" t="s">
        <v>213</v>
      </c>
      <c r="T171" s="81" t="s">
        <v>213</v>
      </c>
      <c r="U171" s="81" t="s">
        <v>213</v>
      </c>
      <c r="V171" s="81" t="s">
        <v>214</v>
      </c>
      <c r="W171" s="81" t="s">
        <v>213</v>
      </c>
      <c r="X171" s="81" t="s">
        <v>213</v>
      </c>
      <c r="Y171" s="81" t="s">
        <v>213</v>
      </c>
      <c r="Z171" s="81" t="s">
        <v>213</v>
      </c>
      <c r="AA171" s="81" t="s">
        <v>213</v>
      </c>
      <c r="AB171" s="146">
        <v>0</v>
      </c>
      <c r="AC171" s="146">
        <v>0</v>
      </c>
      <c r="AD171" s="82" t="s">
        <v>213</v>
      </c>
      <c r="AE171" s="81" t="s">
        <v>213</v>
      </c>
      <c r="AF171" s="81" t="s">
        <v>1458</v>
      </c>
      <c r="AG171" s="81" t="s">
        <v>423</v>
      </c>
      <c r="AH171" s="81" t="s">
        <v>214</v>
      </c>
      <c r="AI171" s="81"/>
      <c r="AJ171" s="81" t="s">
        <v>260</v>
      </c>
      <c r="AK171" s="146">
        <v>24000</v>
      </c>
      <c r="AL171" s="146">
        <v>6000</v>
      </c>
      <c r="AM171" s="146">
        <v>18000</v>
      </c>
      <c r="AN171" s="146">
        <v>0</v>
      </c>
      <c r="AO171" s="146">
        <v>0</v>
      </c>
      <c r="AP171" s="146">
        <v>0</v>
      </c>
      <c r="AQ171" s="146">
        <v>0</v>
      </c>
      <c r="AR171" s="146">
        <v>0</v>
      </c>
      <c r="AS171" s="146">
        <v>0</v>
      </c>
      <c r="AT171" s="146">
        <v>0</v>
      </c>
      <c r="AU171" s="146">
        <v>0</v>
      </c>
      <c r="AV171" s="146">
        <v>0</v>
      </c>
      <c r="AW171" s="146">
        <v>24000</v>
      </c>
      <c r="AX171" s="146">
        <v>18000</v>
      </c>
      <c r="AY171" s="146">
        <v>0</v>
      </c>
      <c r="AZ171" s="146">
        <v>0</v>
      </c>
      <c r="BA171" s="146">
        <v>0</v>
      </c>
      <c r="BB171" s="146">
        <v>0</v>
      </c>
      <c r="BC171" s="146">
        <v>18000</v>
      </c>
      <c r="BD171" s="146">
        <v>0</v>
      </c>
      <c r="BE171" s="146" t="s">
        <v>10</v>
      </c>
      <c r="BF171" s="146">
        <v>33520</v>
      </c>
      <c r="BG171" s="146">
        <v>33520</v>
      </c>
      <c r="BH171" s="146">
        <v>0</v>
      </c>
      <c r="BI171" s="146">
        <v>0</v>
      </c>
      <c r="BJ171" s="146">
        <v>25980</v>
      </c>
      <c r="BK171" s="146">
        <v>24000</v>
      </c>
      <c r="BL171" s="146">
        <v>1980</v>
      </c>
      <c r="BM171" s="146">
        <v>1.5</v>
      </c>
      <c r="BN171" s="141" t="s">
        <v>10</v>
      </c>
      <c r="BO171" s="146">
        <v>0</v>
      </c>
      <c r="BP171" s="146">
        <v>0</v>
      </c>
      <c r="BQ171" s="146">
        <v>0</v>
      </c>
      <c r="BR171" s="146">
        <v>0</v>
      </c>
      <c r="BS171" s="146">
        <v>0</v>
      </c>
      <c r="BT171" s="201"/>
      <c r="BU171" s="201"/>
    </row>
    <row r="172" s="2" customFormat="1" ht="33" customHeight="1" spans="1:73">
      <c r="A172" s="83">
        <v>11</v>
      </c>
      <c r="B172" s="100" t="s">
        <v>1449</v>
      </c>
      <c r="C172" s="99" t="s">
        <v>1517</v>
      </c>
      <c r="D172" s="99" t="s">
        <v>1518</v>
      </c>
      <c r="E172" s="99" t="s">
        <v>1519</v>
      </c>
      <c r="F172" s="81" t="s">
        <v>1520</v>
      </c>
      <c r="G172" s="99" t="s">
        <v>1521</v>
      </c>
      <c r="H172" s="89" t="s">
        <v>23</v>
      </c>
      <c r="I172" s="98" t="s">
        <v>209</v>
      </c>
      <c r="J172" s="81" t="s">
        <v>274</v>
      </c>
      <c r="K172" s="81">
        <v>1</v>
      </c>
      <c r="L172" s="110" t="s">
        <v>436</v>
      </c>
      <c r="M172" s="110" t="s">
        <v>1469</v>
      </c>
      <c r="N172" s="99" t="s">
        <v>1521</v>
      </c>
      <c r="O172" s="99" t="s">
        <v>1176</v>
      </c>
      <c r="P172" s="99" t="s">
        <v>1522</v>
      </c>
      <c r="Q172" s="99" t="s">
        <v>1523</v>
      </c>
      <c r="R172" s="146">
        <v>12000</v>
      </c>
      <c r="S172" s="81" t="s">
        <v>213</v>
      </c>
      <c r="T172" s="81" t="s">
        <v>213</v>
      </c>
      <c r="U172" s="81" t="s">
        <v>213</v>
      </c>
      <c r="V172" s="81" t="s">
        <v>213</v>
      </c>
      <c r="W172" s="81" t="s">
        <v>213</v>
      </c>
      <c r="X172" s="81" t="s">
        <v>213</v>
      </c>
      <c r="Y172" s="81" t="s">
        <v>213</v>
      </c>
      <c r="Z172" s="81" t="s">
        <v>213</v>
      </c>
      <c r="AA172" s="81" t="s">
        <v>213</v>
      </c>
      <c r="AB172" s="146">
        <v>0</v>
      </c>
      <c r="AC172" s="146">
        <v>0</v>
      </c>
      <c r="AD172" s="82" t="s">
        <v>213</v>
      </c>
      <c r="AE172" s="81" t="s">
        <v>213</v>
      </c>
      <c r="AF172" s="81" t="s">
        <v>1458</v>
      </c>
      <c r="AG172" s="81" t="s">
        <v>423</v>
      </c>
      <c r="AH172" s="81" t="s">
        <v>214</v>
      </c>
      <c r="AI172" s="81"/>
      <c r="AJ172" s="81" t="s">
        <v>260</v>
      </c>
      <c r="AK172" s="146">
        <v>12000</v>
      </c>
      <c r="AL172" s="146">
        <v>5464</v>
      </c>
      <c r="AM172" s="146">
        <v>5000</v>
      </c>
      <c r="AN172" s="146">
        <v>0</v>
      </c>
      <c r="AO172" s="146">
        <v>0</v>
      </c>
      <c r="AP172" s="146">
        <v>1536</v>
      </c>
      <c r="AQ172" s="146">
        <v>0</v>
      </c>
      <c r="AR172" s="146">
        <v>0</v>
      </c>
      <c r="AS172" s="146">
        <v>0</v>
      </c>
      <c r="AT172" s="146">
        <v>0</v>
      </c>
      <c r="AU172" s="146">
        <v>0</v>
      </c>
      <c r="AV172" s="146">
        <v>0</v>
      </c>
      <c r="AW172" s="146">
        <v>12000</v>
      </c>
      <c r="AX172" s="146">
        <v>5000</v>
      </c>
      <c r="AY172" s="146">
        <v>0</v>
      </c>
      <c r="AZ172" s="146">
        <v>0</v>
      </c>
      <c r="BA172" s="146">
        <v>0</v>
      </c>
      <c r="BB172" s="146">
        <v>0</v>
      </c>
      <c r="BC172" s="146">
        <v>1000</v>
      </c>
      <c r="BD172" s="146">
        <v>0</v>
      </c>
      <c r="BE172" s="146" t="s">
        <v>13</v>
      </c>
      <c r="BF172" s="146">
        <v>15495</v>
      </c>
      <c r="BG172" s="146">
        <v>15495</v>
      </c>
      <c r="BH172" s="146">
        <v>0</v>
      </c>
      <c r="BI172" s="146">
        <v>0</v>
      </c>
      <c r="BJ172" s="146">
        <v>15393</v>
      </c>
      <c r="BK172" s="146">
        <v>15393</v>
      </c>
      <c r="BL172" s="146">
        <v>0</v>
      </c>
      <c r="BM172" s="146">
        <v>1.85</v>
      </c>
      <c r="BN172" s="141" t="s">
        <v>13</v>
      </c>
      <c r="BO172" s="146">
        <v>0</v>
      </c>
      <c r="BP172" s="146">
        <v>0</v>
      </c>
      <c r="BQ172" s="146">
        <v>0</v>
      </c>
      <c r="BR172" s="146">
        <v>0</v>
      </c>
      <c r="BS172" s="146">
        <v>0</v>
      </c>
      <c r="BT172" s="201"/>
      <c r="BU172" s="201"/>
    </row>
    <row r="173" s="2" customFormat="1" ht="33" customHeight="1" spans="1:73">
      <c r="A173" s="83">
        <v>12</v>
      </c>
      <c r="B173" s="100" t="s">
        <v>1449</v>
      </c>
      <c r="C173" s="99" t="s">
        <v>1517</v>
      </c>
      <c r="D173" s="99" t="s">
        <v>1518</v>
      </c>
      <c r="E173" s="99" t="s">
        <v>1524</v>
      </c>
      <c r="F173" s="81" t="s">
        <v>1525</v>
      </c>
      <c r="G173" s="99" t="s">
        <v>1526</v>
      </c>
      <c r="H173" s="89" t="s">
        <v>25</v>
      </c>
      <c r="I173" s="98" t="s">
        <v>241</v>
      </c>
      <c r="J173" s="81" t="s">
        <v>1154</v>
      </c>
      <c r="K173" s="81">
        <v>1</v>
      </c>
      <c r="L173" s="110" t="s">
        <v>401</v>
      </c>
      <c r="M173" s="110" t="s">
        <v>1527</v>
      </c>
      <c r="N173" s="99" t="s">
        <v>1526</v>
      </c>
      <c r="O173" s="99" t="s">
        <v>1528</v>
      </c>
      <c r="P173" s="99" t="s">
        <v>1529</v>
      </c>
      <c r="Q173" s="99" t="s">
        <v>1530</v>
      </c>
      <c r="R173" s="146">
        <v>15000</v>
      </c>
      <c r="S173" s="81" t="s">
        <v>213</v>
      </c>
      <c r="T173" s="81" t="s">
        <v>213</v>
      </c>
      <c r="U173" s="81" t="s">
        <v>213</v>
      </c>
      <c r="V173" s="81" t="s">
        <v>214</v>
      </c>
      <c r="W173" s="81" t="s">
        <v>213</v>
      </c>
      <c r="X173" s="81" t="s">
        <v>213</v>
      </c>
      <c r="Y173" s="81" t="s">
        <v>213</v>
      </c>
      <c r="Z173" s="81" t="s">
        <v>213</v>
      </c>
      <c r="AA173" s="81" t="s">
        <v>213</v>
      </c>
      <c r="AB173" s="146">
        <v>12000</v>
      </c>
      <c r="AC173" s="146">
        <v>0</v>
      </c>
      <c r="AD173" s="82" t="s">
        <v>213</v>
      </c>
      <c r="AE173" s="81" t="s">
        <v>213</v>
      </c>
      <c r="AF173" s="81" t="s">
        <v>1458</v>
      </c>
      <c r="AG173" s="81" t="s">
        <v>423</v>
      </c>
      <c r="AH173" s="81" t="s">
        <v>214</v>
      </c>
      <c r="AI173" s="81"/>
      <c r="AJ173" s="81" t="s">
        <v>260</v>
      </c>
      <c r="AK173" s="146">
        <v>15000</v>
      </c>
      <c r="AL173" s="146">
        <v>0</v>
      </c>
      <c r="AM173" s="146">
        <v>12000</v>
      </c>
      <c r="AN173" s="146">
        <v>0</v>
      </c>
      <c r="AO173" s="146">
        <v>3000</v>
      </c>
      <c r="AP173" s="146">
        <v>0</v>
      </c>
      <c r="AQ173" s="146">
        <v>0</v>
      </c>
      <c r="AR173" s="146">
        <v>0</v>
      </c>
      <c r="AS173" s="146">
        <v>0</v>
      </c>
      <c r="AT173" s="146">
        <v>0</v>
      </c>
      <c r="AU173" s="146">
        <v>0</v>
      </c>
      <c r="AV173" s="146">
        <v>0</v>
      </c>
      <c r="AW173" s="146">
        <v>15000</v>
      </c>
      <c r="AX173" s="146">
        <v>12000</v>
      </c>
      <c r="AY173" s="146">
        <v>0</v>
      </c>
      <c r="AZ173" s="146">
        <v>0</v>
      </c>
      <c r="BA173" s="146">
        <v>0</v>
      </c>
      <c r="BB173" s="146">
        <v>0</v>
      </c>
      <c r="BC173" s="146">
        <v>12000</v>
      </c>
      <c r="BD173" s="146">
        <v>12000</v>
      </c>
      <c r="BE173" s="146" t="s">
        <v>10</v>
      </c>
      <c r="BF173" s="146">
        <v>30620</v>
      </c>
      <c r="BG173" s="146">
        <v>30620</v>
      </c>
      <c r="BH173" s="146">
        <v>0</v>
      </c>
      <c r="BI173" s="146">
        <v>0</v>
      </c>
      <c r="BJ173" s="146">
        <v>18386.6</v>
      </c>
      <c r="BK173" s="146">
        <v>15540</v>
      </c>
      <c r="BL173" s="146">
        <v>2846.6</v>
      </c>
      <c r="BM173" s="146">
        <v>1.55</v>
      </c>
      <c r="BN173" s="141" t="s">
        <v>10</v>
      </c>
      <c r="BO173" s="146">
        <v>0</v>
      </c>
      <c r="BP173" s="146">
        <v>0</v>
      </c>
      <c r="BQ173" s="146">
        <v>0</v>
      </c>
      <c r="BR173" s="146">
        <v>0</v>
      </c>
      <c r="BS173" s="146">
        <v>0</v>
      </c>
      <c r="BT173" s="201"/>
      <c r="BU173" s="201"/>
    </row>
    <row r="174" s="2" customFormat="1" ht="33" customHeight="1" spans="1:73">
      <c r="A174" s="83">
        <v>13</v>
      </c>
      <c r="B174" s="100" t="s">
        <v>1449</v>
      </c>
      <c r="C174" s="99" t="s">
        <v>1517</v>
      </c>
      <c r="D174" s="99" t="s">
        <v>1518</v>
      </c>
      <c r="E174" s="99" t="s">
        <v>1531</v>
      </c>
      <c r="F174" s="81" t="s">
        <v>1532</v>
      </c>
      <c r="G174" s="99" t="s">
        <v>1533</v>
      </c>
      <c r="H174" s="89" t="s">
        <v>55</v>
      </c>
      <c r="I174" s="98" t="s">
        <v>241</v>
      </c>
      <c r="J174" s="81" t="s">
        <v>274</v>
      </c>
      <c r="K174" s="81">
        <v>1</v>
      </c>
      <c r="L174" s="110" t="s">
        <v>445</v>
      </c>
      <c r="M174" s="110" t="s">
        <v>1470</v>
      </c>
      <c r="N174" s="99" t="s">
        <v>1534</v>
      </c>
      <c r="O174" s="99" t="s">
        <v>1191</v>
      </c>
      <c r="P174" s="99" t="s">
        <v>1535</v>
      </c>
      <c r="Q174" s="99" t="s">
        <v>1536</v>
      </c>
      <c r="R174" s="146">
        <v>1670</v>
      </c>
      <c r="S174" s="81" t="s">
        <v>213</v>
      </c>
      <c r="T174" s="81" t="s">
        <v>213</v>
      </c>
      <c r="U174" s="81" t="s">
        <v>213</v>
      </c>
      <c r="V174" s="81" t="s">
        <v>214</v>
      </c>
      <c r="W174" s="81" t="s">
        <v>213</v>
      </c>
      <c r="X174" s="81" t="s">
        <v>213</v>
      </c>
      <c r="Y174" s="81" t="s">
        <v>213</v>
      </c>
      <c r="Z174" s="81" t="s">
        <v>213</v>
      </c>
      <c r="AA174" s="81" t="s">
        <v>213</v>
      </c>
      <c r="AB174" s="146">
        <v>0</v>
      </c>
      <c r="AC174" s="146">
        <v>0</v>
      </c>
      <c r="AD174" s="82" t="s">
        <v>213</v>
      </c>
      <c r="AE174" s="81" t="s">
        <v>213</v>
      </c>
      <c r="AF174" s="81" t="s">
        <v>1458</v>
      </c>
      <c r="AG174" s="81" t="s">
        <v>423</v>
      </c>
      <c r="AH174" s="81" t="s">
        <v>214</v>
      </c>
      <c r="AI174" s="81"/>
      <c r="AJ174" s="81" t="s">
        <v>260</v>
      </c>
      <c r="AK174" s="146">
        <v>1670</v>
      </c>
      <c r="AL174" s="146">
        <v>0</v>
      </c>
      <c r="AM174" s="146">
        <v>1000</v>
      </c>
      <c r="AN174" s="146">
        <v>0</v>
      </c>
      <c r="AO174" s="146">
        <v>0</v>
      </c>
      <c r="AP174" s="146">
        <v>670</v>
      </c>
      <c r="AQ174" s="146">
        <v>0</v>
      </c>
      <c r="AR174" s="146">
        <v>0</v>
      </c>
      <c r="AS174" s="146">
        <v>0</v>
      </c>
      <c r="AT174" s="146">
        <v>0</v>
      </c>
      <c r="AU174" s="146">
        <v>0</v>
      </c>
      <c r="AV174" s="146">
        <v>0</v>
      </c>
      <c r="AW174" s="146">
        <v>1670</v>
      </c>
      <c r="AX174" s="146">
        <v>1000</v>
      </c>
      <c r="AY174" s="146">
        <v>0</v>
      </c>
      <c r="AZ174" s="146">
        <v>0</v>
      </c>
      <c r="BA174" s="146">
        <v>0</v>
      </c>
      <c r="BB174" s="146">
        <v>0</v>
      </c>
      <c r="BC174" s="146">
        <v>1000</v>
      </c>
      <c r="BD174" s="146">
        <v>0</v>
      </c>
      <c r="BE174" s="146" t="s">
        <v>13</v>
      </c>
      <c r="BF174" s="146">
        <v>2520</v>
      </c>
      <c r="BG174" s="146">
        <v>2520</v>
      </c>
      <c r="BH174" s="146">
        <v>0</v>
      </c>
      <c r="BI174" s="146">
        <v>0</v>
      </c>
      <c r="BJ174" s="146">
        <v>2345</v>
      </c>
      <c r="BK174" s="146">
        <v>2345</v>
      </c>
      <c r="BL174" s="146">
        <v>0</v>
      </c>
      <c r="BM174" s="146">
        <v>1.5</v>
      </c>
      <c r="BN174" s="141" t="s">
        <v>13</v>
      </c>
      <c r="BO174" s="146">
        <v>0</v>
      </c>
      <c r="BP174" s="146">
        <v>0</v>
      </c>
      <c r="BQ174" s="146">
        <v>0</v>
      </c>
      <c r="BR174" s="146">
        <v>0</v>
      </c>
      <c r="BS174" s="146">
        <v>0</v>
      </c>
      <c r="BT174" s="201"/>
      <c r="BU174" s="201"/>
    </row>
    <row r="175" s="2" customFormat="1" ht="33" customHeight="1" spans="1:73">
      <c r="A175" s="83">
        <v>14</v>
      </c>
      <c r="B175" s="100" t="s">
        <v>1449</v>
      </c>
      <c r="C175" s="99" t="s">
        <v>1537</v>
      </c>
      <c r="D175" s="99" t="s">
        <v>1538</v>
      </c>
      <c r="E175" s="99" t="s">
        <v>1539</v>
      </c>
      <c r="F175" s="81" t="s">
        <v>1540</v>
      </c>
      <c r="G175" s="99" t="s">
        <v>1541</v>
      </c>
      <c r="H175" s="89" t="s">
        <v>33</v>
      </c>
      <c r="I175" s="98" t="s">
        <v>241</v>
      </c>
      <c r="J175" s="81" t="s">
        <v>274</v>
      </c>
      <c r="K175" s="81">
        <v>1</v>
      </c>
      <c r="L175" s="110" t="s">
        <v>401</v>
      </c>
      <c r="M175" s="110" t="s">
        <v>1542</v>
      </c>
      <c r="N175" s="99" t="s">
        <v>1541</v>
      </c>
      <c r="O175" s="99"/>
      <c r="P175" s="99" t="s">
        <v>1543</v>
      </c>
      <c r="Q175" s="99" t="s">
        <v>1544</v>
      </c>
      <c r="R175" s="146">
        <v>1250</v>
      </c>
      <c r="S175" s="81" t="s">
        <v>213</v>
      </c>
      <c r="T175" s="81" t="s">
        <v>214</v>
      </c>
      <c r="U175" s="81" t="s">
        <v>214</v>
      </c>
      <c r="V175" s="81" t="s">
        <v>214</v>
      </c>
      <c r="W175" s="81" t="s">
        <v>214</v>
      </c>
      <c r="X175" s="81" t="s">
        <v>214</v>
      </c>
      <c r="Y175" s="81" t="s">
        <v>214</v>
      </c>
      <c r="Z175" s="81" t="s">
        <v>214</v>
      </c>
      <c r="AA175" s="81" t="s">
        <v>214</v>
      </c>
      <c r="AB175" s="146">
        <v>0</v>
      </c>
      <c r="AC175" s="146">
        <v>0</v>
      </c>
      <c r="AD175" s="82" t="s">
        <v>213</v>
      </c>
      <c r="AE175" s="81" t="s">
        <v>213</v>
      </c>
      <c r="AF175" s="81" t="s">
        <v>1458</v>
      </c>
      <c r="AG175" s="81" t="s">
        <v>423</v>
      </c>
      <c r="AH175" s="81" t="s">
        <v>214</v>
      </c>
      <c r="AI175" s="81"/>
      <c r="AJ175" s="81" t="s">
        <v>260</v>
      </c>
      <c r="AK175" s="146">
        <v>1250</v>
      </c>
      <c r="AL175" s="146">
        <v>250</v>
      </c>
      <c r="AM175" s="146">
        <v>1000</v>
      </c>
      <c r="AN175" s="146">
        <v>0</v>
      </c>
      <c r="AO175" s="146">
        <v>0</v>
      </c>
      <c r="AP175" s="146">
        <v>0</v>
      </c>
      <c r="AQ175" s="146">
        <v>0</v>
      </c>
      <c r="AR175" s="146">
        <v>0</v>
      </c>
      <c r="AS175" s="146">
        <v>0</v>
      </c>
      <c r="AT175" s="146">
        <v>0</v>
      </c>
      <c r="AU175" s="146">
        <v>0</v>
      </c>
      <c r="AV175" s="146">
        <v>0</v>
      </c>
      <c r="AW175" s="146">
        <v>1250</v>
      </c>
      <c r="AX175" s="146">
        <v>1000</v>
      </c>
      <c r="AY175" s="146">
        <v>0</v>
      </c>
      <c r="AZ175" s="146">
        <v>0</v>
      </c>
      <c r="BA175" s="146">
        <v>0</v>
      </c>
      <c r="BB175" s="146">
        <v>0</v>
      </c>
      <c r="BC175" s="146">
        <v>1000</v>
      </c>
      <c r="BD175" s="146">
        <v>0</v>
      </c>
      <c r="BE175" s="146" t="s">
        <v>10</v>
      </c>
      <c r="BF175" s="146">
        <v>2300</v>
      </c>
      <c r="BG175" s="146">
        <v>2300</v>
      </c>
      <c r="BH175" s="146">
        <v>0</v>
      </c>
      <c r="BI175" s="146">
        <v>0</v>
      </c>
      <c r="BJ175" s="146">
        <v>1295</v>
      </c>
      <c r="BK175" s="146">
        <v>1295</v>
      </c>
      <c r="BL175" s="146">
        <v>0</v>
      </c>
      <c r="BM175" s="146">
        <v>1.66</v>
      </c>
      <c r="BN175" s="141" t="s">
        <v>10</v>
      </c>
      <c r="BO175" s="146">
        <v>0</v>
      </c>
      <c r="BP175" s="146">
        <v>0</v>
      </c>
      <c r="BQ175" s="146">
        <v>0</v>
      </c>
      <c r="BR175" s="146">
        <v>0</v>
      </c>
      <c r="BS175" s="146">
        <v>0</v>
      </c>
      <c r="BT175" s="201"/>
      <c r="BU175" s="201"/>
    </row>
    <row r="176" s="2" customFormat="1" ht="33" customHeight="1" spans="1:73">
      <c r="A176" s="83">
        <v>15</v>
      </c>
      <c r="B176" s="100" t="s">
        <v>1449</v>
      </c>
      <c r="C176" s="99" t="s">
        <v>1545</v>
      </c>
      <c r="D176" s="99" t="s">
        <v>1546</v>
      </c>
      <c r="E176" s="99" t="s">
        <v>1547</v>
      </c>
      <c r="F176" s="81" t="s">
        <v>1548</v>
      </c>
      <c r="G176" s="99" t="s">
        <v>1549</v>
      </c>
      <c r="H176" s="89" t="s">
        <v>55</v>
      </c>
      <c r="I176" s="98" t="s">
        <v>209</v>
      </c>
      <c r="J176" s="81" t="s">
        <v>274</v>
      </c>
      <c r="K176" s="81">
        <v>2</v>
      </c>
      <c r="L176" s="110" t="s">
        <v>1550</v>
      </c>
      <c r="M176" s="110" t="s">
        <v>401</v>
      </c>
      <c r="N176" s="99" t="s">
        <v>1549</v>
      </c>
      <c r="O176" s="99"/>
      <c r="P176" s="99" t="s">
        <v>1551</v>
      </c>
      <c r="Q176" s="99" t="s">
        <v>1552</v>
      </c>
      <c r="R176" s="146">
        <v>1500</v>
      </c>
      <c r="S176" s="81" t="s">
        <v>213</v>
      </c>
      <c r="T176" s="81" t="s">
        <v>213</v>
      </c>
      <c r="U176" s="81" t="s">
        <v>213</v>
      </c>
      <c r="V176" s="81" t="s">
        <v>213</v>
      </c>
      <c r="W176" s="81" t="s">
        <v>213</v>
      </c>
      <c r="X176" s="81" t="s">
        <v>213</v>
      </c>
      <c r="Y176" s="81" t="s">
        <v>213</v>
      </c>
      <c r="Z176" s="81" t="s">
        <v>213</v>
      </c>
      <c r="AA176" s="81" t="s">
        <v>213</v>
      </c>
      <c r="AB176" s="146">
        <v>0</v>
      </c>
      <c r="AC176" s="146">
        <v>0</v>
      </c>
      <c r="AD176" s="82" t="s">
        <v>213</v>
      </c>
      <c r="AE176" s="81" t="s">
        <v>213</v>
      </c>
      <c r="AF176" s="81" t="s">
        <v>1458</v>
      </c>
      <c r="AG176" s="81" t="s">
        <v>423</v>
      </c>
      <c r="AH176" s="81" t="s">
        <v>214</v>
      </c>
      <c r="AI176" s="81"/>
      <c r="AJ176" s="81" t="s">
        <v>236</v>
      </c>
      <c r="AK176" s="146">
        <v>1500</v>
      </c>
      <c r="AL176" s="146">
        <v>500</v>
      </c>
      <c r="AM176" s="146">
        <v>1000</v>
      </c>
      <c r="AN176" s="146">
        <v>0</v>
      </c>
      <c r="AO176" s="146">
        <v>0</v>
      </c>
      <c r="AP176" s="146">
        <v>0</v>
      </c>
      <c r="AQ176" s="146">
        <v>0</v>
      </c>
      <c r="AR176" s="146">
        <v>0</v>
      </c>
      <c r="AS176" s="146">
        <v>0</v>
      </c>
      <c r="AT176" s="146">
        <v>0</v>
      </c>
      <c r="AU176" s="146">
        <v>0</v>
      </c>
      <c r="AV176" s="146">
        <v>0</v>
      </c>
      <c r="AW176" s="146">
        <v>1200</v>
      </c>
      <c r="AX176" s="146">
        <v>1000</v>
      </c>
      <c r="AY176" s="146">
        <v>0</v>
      </c>
      <c r="AZ176" s="146">
        <v>0</v>
      </c>
      <c r="BA176" s="146">
        <v>0</v>
      </c>
      <c r="BB176" s="146">
        <v>0</v>
      </c>
      <c r="BC176" s="146">
        <v>1000</v>
      </c>
      <c r="BD176" s="146">
        <v>0</v>
      </c>
      <c r="BE176" s="146" t="s">
        <v>10</v>
      </c>
      <c r="BF176" s="146">
        <v>3400</v>
      </c>
      <c r="BG176" s="146">
        <v>3400</v>
      </c>
      <c r="BH176" s="146">
        <v>0</v>
      </c>
      <c r="BI176" s="146">
        <v>0</v>
      </c>
      <c r="BJ176" s="146">
        <v>3100</v>
      </c>
      <c r="BK176" s="146">
        <v>1500</v>
      </c>
      <c r="BL176" s="146">
        <v>1600</v>
      </c>
      <c r="BM176" s="146">
        <v>1.54</v>
      </c>
      <c r="BN176" s="141" t="s">
        <v>10</v>
      </c>
      <c r="BO176" s="146">
        <v>0</v>
      </c>
      <c r="BP176" s="146">
        <v>0</v>
      </c>
      <c r="BQ176" s="146">
        <v>0</v>
      </c>
      <c r="BR176" s="146">
        <v>0</v>
      </c>
      <c r="BS176" s="146">
        <v>0</v>
      </c>
      <c r="BT176" s="201"/>
      <c r="BU176" s="201"/>
    </row>
    <row r="177" s="2" customFormat="1" ht="33" customHeight="1" spans="1:73">
      <c r="A177" s="83">
        <v>16</v>
      </c>
      <c r="B177" s="100" t="s">
        <v>1449</v>
      </c>
      <c r="C177" s="99" t="s">
        <v>1545</v>
      </c>
      <c r="D177" s="99" t="s">
        <v>1546</v>
      </c>
      <c r="E177" s="99" t="s">
        <v>1553</v>
      </c>
      <c r="F177" s="81" t="s">
        <v>1554</v>
      </c>
      <c r="G177" s="99" t="s">
        <v>1555</v>
      </c>
      <c r="H177" s="89" t="s">
        <v>29</v>
      </c>
      <c r="I177" s="98" t="s">
        <v>209</v>
      </c>
      <c r="J177" s="81" t="s">
        <v>636</v>
      </c>
      <c r="K177" s="81">
        <v>2</v>
      </c>
      <c r="L177" s="110" t="s">
        <v>534</v>
      </c>
      <c r="M177" s="110" t="s">
        <v>1470</v>
      </c>
      <c r="N177" s="99" t="s">
        <v>1556</v>
      </c>
      <c r="O177" s="99" t="s">
        <v>87</v>
      </c>
      <c r="P177" s="99" t="s">
        <v>1557</v>
      </c>
      <c r="Q177" s="99" t="s">
        <v>1558</v>
      </c>
      <c r="R177" s="146">
        <v>5047.19</v>
      </c>
      <c r="S177" s="81" t="s">
        <v>213</v>
      </c>
      <c r="T177" s="81" t="s">
        <v>213</v>
      </c>
      <c r="U177" s="81" t="s">
        <v>213</v>
      </c>
      <c r="V177" s="81" t="s">
        <v>213</v>
      </c>
      <c r="W177" s="81" t="s">
        <v>213</v>
      </c>
      <c r="X177" s="81" t="s">
        <v>213</v>
      </c>
      <c r="Y177" s="81" t="s">
        <v>213</v>
      </c>
      <c r="Z177" s="81" t="s">
        <v>213</v>
      </c>
      <c r="AA177" s="81" t="s">
        <v>213</v>
      </c>
      <c r="AB177" s="146">
        <v>0</v>
      </c>
      <c r="AC177" s="146">
        <v>0</v>
      </c>
      <c r="AD177" s="82" t="s">
        <v>213</v>
      </c>
      <c r="AE177" s="81" t="s">
        <v>213</v>
      </c>
      <c r="AF177" s="81" t="s">
        <v>1458</v>
      </c>
      <c r="AG177" s="81" t="s">
        <v>423</v>
      </c>
      <c r="AH177" s="81" t="s">
        <v>214</v>
      </c>
      <c r="AI177" s="81"/>
      <c r="AJ177" s="81" t="s">
        <v>236</v>
      </c>
      <c r="AK177" s="146">
        <v>5047.19</v>
      </c>
      <c r="AL177" s="146">
        <v>1047.19</v>
      </c>
      <c r="AM177" s="146">
        <v>4000</v>
      </c>
      <c r="AN177" s="146">
        <v>0</v>
      </c>
      <c r="AO177" s="146">
        <v>0</v>
      </c>
      <c r="AP177" s="146">
        <v>0</v>
      </c>
      <c r="AQ177" s="146">
        <v>0</v>
      </c>
      <c r="AR177" s="146">
        <v>0</v>
      </c>
      <c r="AS177" s="146">
        <v>0</v>
      </c>
      <c r="AT177" s="146">
        <v>0</v>
      </c>
      <c r="AU177" s="146">
        <v>0</v>
      </c>
      <c r="AV177" s="146">
        <v>0</v>
      </c>
      <c r="AW177" s="146">
        <v>2897.19</v>
      </c>
      <c r="AX177" s="146">
        <v>2000</v>
      </c>
      <c r="AY177" s="146">
        <v>0</v>
      </c>
      <c r="AZ177" s="146">
        <v>0</v>
      </c>
      <c r="BA177" s="146">
        <v>0</v>
      </c>
      <c r="BB177" s="146">
        <v>0</v>
      </c>
      <c r="BC177" s="146">
        <v>2000</v>
      </c>
      <c r="BD177" s="146">
        <v>0</v>
      </c>
      <c r="BE177" s="146" t="s">
        <v>10</v>
      </c>
      <c r="BF177" s="146">
        <v>24341.85</v>
      </c>
      <c r="BG177" s="146">
        <v>24341.85</v>
      </c>
      <c r="BH177" s="146">
        <v>0</v>
      </c>
      <c r="BI177" s="146">
        <v>0</v>
      </c>
      <c r="BJ177" s="146">
        <v>20167.19</v>
      </c>
      <c r="BK177" s="146">
        <v>5047.19</v>
      </c>
      <c r="BL177" s="146">
        <v>15120</v>
      </c>
      <c r="BM177" s="146">
        <v>1.79</v>
      </c>
      <c r="BN177" s="141" t="s">
        <v>10</v>
      </c>
      <c r="BO177" s="146">
        <v>0</v>
      </c>
      <c r="BP177" s="146">
        <v>0</v>
      </c>
      <c r="BQ177" s="146">
        <v>0</v>
      </c>
      <c r="BR177" s="146">
        <v>0</v>
      </c>
      <c r="BS177" s="146">
        <v>0</v>
      </c>
      <c r="BT177" s="201"/>
      <c r="BU177" s="201"/>
    </row>
    <row r="178" s="2" customFormat="1" ht="33" customHeight="1" spans="1:73">
      <c r="A178" s="83">
        <v>17</v>
      </c>
      <c r="B178" s="100" t="s">
        <v>1449</v>
      </c>
      <c r="C178" s="99" t="s">
        <v>1559</v>
      </c>
      <c r="D178" s="99" t="s">
        <v>1560</v>
      </c>
      <c r="E178" s="99" t="s">
        <v>1561</v>
      </c>
      <c r="F178" s="81" t="s">
        <v>1562</v>
      </c>
      <c r="G178" s="99" t="s">
        <v>1563</v>
      </c>
      <c r="H178" s="89" t="s">
        <v>23</v>
      </c>
      <c r="I178" s="98" t="s">
        <v>209</v>
      </c>
      <c r="J178" s="81" t="s">
        <v>274</v>
      </c>
      <c r="K178" s="81">
        <v>2</v>
      </c>
      <c r="L178" s="110" t="s">
        <v>1564</v>
      </c>
      <c r="M178" s="110" t="s">
        <v>1470</v>
      </c>
      <c r="N178" s="99" t="s">
        <v>1565</v>
      </c>
      <c r="O178" s="99"/>
      <c r="P178" s="99" t="s">
        <v>1566</v>
      </c>
      <c r="Q178" s="99" t="s">
        <v>1567</v>
      </c>
      <c r="R178" s="146">
        <v>27000</v>
      </c>
      <c r="S178" s="81" t="s">
        <v>213</v>
      </c>
      <c r="T178" s="81" t="s">
        <v>213</v>
      </c>
      <c r="U178" s="81" t="s">
        <v>213</v>
      </c>
      <c r="V178" s="81" t="s">
        <v>213</v>
      </c>
      <c r="W178" s="81" t="s">
        <v>213</v>
      </c>
      <c r="X178" s="81" t="s">
        <v>213</v>
      </c>
      <c r="Y178" s="81" t="s">
        <v>213</v>
      </c>
      <c r="Z178" s="81" t="s">
        <v>213</v>
      </c>
      <c r="AA178" s="81" t="s">
        <v>213</v>
      </c>
      <c r="AB178" s="146">
        <v>0</v>
      </c>
      <c r="AC178" s="146">
        <v>0</v>
      </c>
      <c r="AD178" s="82" t="s">
        <v>213</v>
      </c>
      <c r="AE178" s="81" t="s">
        <v>213</v>
      </c>
      <c r="AF178" s="81" t="s">
        <v>1458</v>
      </c>
      <c r="AG178" s="81" t="s">
        <v>423</v>
      </c>
      <c r="AH178" s="81" t="s">
        <v>214</v>
      </c>
      <c r="AI178" s="81"/>
      <c r="AJ178" s="81" t="s">
        <v>260</v>
      </c>
      <c r="AK178" s="146">
        <v>27000</v>
      </c>
      <c r="AL178" s="146">
        <v>8000</v>
      </c>
      <c r="AM178" s="146">
        <v>19000</v>
      </c>
      <c r="AN178" s="146">
        <v>0</v>
      </c>
      <c r="AO178" s="146">
        <v>0</v>
      </c>
      <c r="AP178" s="146">
        <v>0</v>
      </c>
      <c r="AQ178" s="146">
        <v>0</v>
      </c>
      <c r="AR178" s="146">
        <v>0</v>
      </c>
      <c r="AS178" s="146">
        <v>0</v>
      </c>
      <c r="AT178" s="146">
        <v>0</v>
      </c>
      <c r="AU178" s="146">
        <v>0</v>
      </c>
      <c r="AV178" s="146">
        <v>0</v>
      </c>
      <c r="AW178" s="146">
        <v>19000</v>
      </c>
      <c r="AX178" s="146">
        <v>19000</v>
      </c>
      <c r="AY178" s="146">
        <v>0</v>
      </c>
      <c r="AZ178" s="146">
        <v>0</v>
      </c>
      <c r="BA178" s="146">
        <v>0</v>
      </c>
      <c r="BB178" s="146">
        <v>0</v>
      </c>
      <c r="BC178" s="146">
        <v>1000</v>
      </c>
      <c r="BD178" s="146">
        <v>0</v>
      </c>
      <c r="BE178" s="146" t="s">
        <v>13</v>
      </c>
      <c r="BF178" s="146">
        <v>45199.95</v>
      </c>
      <c r="BG178" s="146">
        <v>45199.95</v>
      </c>
      <c r="BH178" s="146">
        <v>0</v>
      </c>
      <c r="BI178" s="146">
        <v>0</v>
      </c>
      <c r="BJ178" s="146">
        <v>29040</v>
      </c>
      <c r="BK178" s="146">
        <v>0</v>
      </c>
      <c r="BL178" s="146">
        <v>29040</v>
      </c>
      <c r="BM178" s="146">
        <v>1.85</v>
      </c>
      <c r="BN178" s="141" t="s">
        <v>13</v>
      </c>
      <c r="BO178" s="146">
        <v>0</v>
      </c>
      <c r="BP178" s="146">
        <v>0</v>
      </c>
      <c r="BQ178" s="146">
        <v>0</v>
      </c>
      <c r="BR178" s="146">
        <v>0</v>
      </c>
      <c r="BS178" s="146">
        <v>0</v>
      </c>
      <c r="BT178" s="201"/>
      <c r="BU178" s="201"/>
    </row>
    <row r="179" s="2" customFormat="1" ht="33" customHeight="1" spans="1:73">
      <c r="A179" s="83">
        <v>18</v>
      </c>
      <c r="B179" s="100" t="s">
        <v>1449</v>
      </c>
      <c r="C179" s="99" t="s">
        <v>1559</v>
      </c>
      <c r="D179" s="99" t="s">
        <v>1560</v>
      </c>
      <c r="E179" s="99" t="s">
        <v>1568</v>
      </c>
      <c r="F179" s="81" t="s">
        <v>1569</v>
      </c>
      <c r="G179" s="99" t="s">
        <v>1570</v>
      </c>
      <c r="H179" s="89" t="s">
        <v>37</v>
      </c>
      <c r="I179" s="98" t="s">
        <v>241</v>
      </c>
      <c r="J179" s="81" t="s">
        <v>1154</v>
      </c>
      <c r="K179" s="81">
        <v>1</v>
      </c>
      <c r="L179" s="110" t="s">
        <v>1469</v>
      </c>
      <c r="M179" s="110" t="s">
        <v>321</v>
      </c>
      <c r="N179" s="99" t="s">
        <v>1570</v>
      </c>
      <c r="O179" s="99" t="s">
        <v>1571</v>
      </c>
      <c r="P179" s="99" t="s">
        <v>1572</v>
      </c>
      <c r="Q179" s="99" t="s">
        <v>1573</v>
      </c>
      <c r="R179" s="146">
        <v>1600</v>
      </c>
      <c r="S179" s="81" t="s">
        <v>213</v>
      </c>
      <c r="T179" s="81" t="s">
        <v>213</v>
      </c>
      <c r="U179" s="81" t="s">
        <v>213</v>
      </c>
      <c r="V179" s="81" t="s">
        <v>214</v>
      </c>
      <c r="W179" s="81" t="s">
        <v>213</v>
      </c>
      <c r="X179" s="81" t="s">
        <v>213</v>
      </c>
      <c r="Y179" s="81" t="s">
        <v>213</v>
      </c>
      <c r="Z179" s="81" t="s">
        <v>213</v>
      </c>
      <c r="AA179" s="81" t="s">
        <v>213</v>
      </c>
      <c r="AB179" s="146">
        <v>0</v>
      </c>
      <c r="AC179" s="146">
        <v>0</v>
      </c>
      <c r="AD179" s="82" t="s">
        <v>213</v>
      </c>
      <c r="AE179" s="81" t="s">
        <v>213</v>
      </c>
      <c r="AF179" s="81" t="s">
        <v>1458</v>
      </c>
      <c r="AG179" s="81" t="s">
        <v>423</v>
      </c>
      <c r="AH179" s="81" t="s">
        <v>214</v>
      </c>
      <c r="AI179" s="81"/>
      <c r="AJ179" s="81" t="s">
        <v>260</v>
      </c>
      <c r="AK179" s="146">
        <v>1600</v>
      </c>
      <c r="AL179" s="146">
        <v>600</v>
      </c>
      <c r="AM179" s="146">
        <v>1000</v>
      </c>
      <c r="AN179" s="146">
        <v>0</v>
      </c>
      <c r="AO179" s="146">
        <v>0</v>
      </c>
      <c r="AP179" s="146">
        <v>0</v>
      </c>
      <c r="AQ179" s="146">
        <v>0</v>
      </c>
      <c r="AR179" s="146">
        <v>0</v>
      </c>
      <c r="AS179" s="146">
        <v>0</v>
      </c>
      <c r="AT179" s="146">
        <v>0</v>
      </c>
      <c r="AU179" s="146">
        <v>0</v>
      </c>
      <c r="AV179" s="146">
        <v>0</v>
      </c>
      <c r="AW179" s="146">
        <v>1600</v>
      </c>
      <c r="AX179" s="146">
        <v>1000</v>
      </c>
      <c r="AY179" s="146">
        <v>0</v>
      </c>
      <c r="AZ179" s="146">
        <v>0</v>
      </c>
      <c r="BA179" s="146">
        <v>0</v>
      </c>
      <c r="BB179" s="146">
        <v>0</v>
      </c>
      <c r="BC179" s="146">
        <v>1000</v>
      </c>
      <c r="BD179" s="146">
        <v>0</v>
      </c>
      <c r="BE179" s="146" t="s">
        <v>10</v>
      </c>
      <c r="BF179" s="146">
        <v>1884</v>
      </c>
      <c r="BG179" s="146">
        <v>1884</v>
      </c>
      <c r="BH179" s="146">
        <v>0</v>
      </c>
      <c r="BI179" s="146">
        <v>0</v>
      </c>
      <c r="BJ179" s="146">
        <v>1440</v>
      </c>
      <c r="BK179" s="146">
        <v>0</v>
      </c>
      <c r="BL179" s="146">
        <v>1440</v>
      </c>
      <c r="BM179" s="146">
        <v>1.44</v>
      </c>
      <c r="BN179" s="141" t="s">
        <v>10</v>
      </c>
      <c r="BO179" s="146">
        <v>0</v>
      </c>
      <c r="BP179" s="146">
        <v>0</v>
      </c>
      <c r="BQ179" s="146">
        <v>0</v>
      </c>
      <c r="BR179" s="146">
        <v>0</v>
      </c>
      <c r="BS179" s="146">
        <v>0</v>
      </c>
      <c r="BT179" s="201"/>
      <c r="BU179" s="201"/>
    </row>
    <row r="180" s="2" customFormat="1" ht="33" customHeight="1" spans="1:73">
      <c r="A180" s="83">
        <v>19</v>
      </c>
      <c r="B180" s="100" t="s">
        <v>1449</v>
      </c>
      <c r="C180" s="99" t="s">
        <v>1559</v>
      </c>
      <c r="D180" s="99" t="s">
        <v>1560</v>
      </c>
      <c r="E180" s="99" t="s">
        <v>1574</v>
      </c>
      <c r="F180" s="81" t="s">
        <v>1575</v>
      </c>
      <c r="G180" s="99" t="s">
        <v>1576</v>
      </c>
      <c r="H180" s="89" t="s">
        <v>15</v>
      </c>
      <c r="I180" s="98" t="s">
        <v>241</v>
      </c>
      <c r="J180" s="81" t="s">
        <v>274</v>
      </c>
      <c r="K180" s="81">
        <v>1</v>
      </c>
      <c r="L180" s="110" t="s">
        <v>1469</v>
      </c>
      <c r="M180" s="110" t="s">
        <v>321</v>
      </c>
      <c r="N180" s="99" t="s">
        <v>1577</v>
      </c>
      <c r="O180" s="99" t="s">
        <v>87</v>
      </c>
      <c r="P180" s="99" t="s">
        <v>1578</v>
      </c>
      <c r="Q180" s="99" t="s">
        <v>1579</v>
      </c>
      <c r="R180" s="146">
        <v>2500</v>
      </c>
      <c r="S180" s="81" t="s">
        <v>213</v>
      </c>
      <c r="T180" s="81" t="s">
        <v>213</v>
      </c>
      <c r="U180" s="81" t="s">
        <v>213</v>
      </c>
      <c r="V180" s="81" t="s">
        <v>214</v>
      </c>
      <c r="W180" s="81" t="s">
        <v>213</v>
      </c>
      <c r="X180" s="81" t="s">
        <v>213</v>
      </c>
      <c r="Y180" s="81" t="s">
        <v>213</v>
      </c>
      <c r="Z180" s="81" t="s">
        <v>213</v>
      </c>
      <c r="AA180" s="81" t="s">
        <v>213</v>
      </c>
      <c r="AB180" s="146">
        <v>1000</v>
      </c>
      <c r="AC180" s="146">
        <v>0</v>
      </c>
      <c r="AD180" s="82" t="s">
        <v>213</v>
      </c>
      <c r="AE180" s="81" t="s">
        <v>213</v>
      </c>
      <c r="AF180" s="81" t="s">
        <v>1458</v>
      </c>
      <c r="AG180" s="81" t="s">
        <v>423</v>
      </c>
      <c r="AH180" s="81" t="s">
        <v>214</v>
      </c>
      <c r="AI180" s="81"/>
      <c r="AJ180" s="81" t="s">
        <v>260</v>
      </c>
      <c r="AK180" s="146">
        <v>2500</v>
      </c>
      <c r="AL180" s="146">
        <v>1500</v>
      </c>
      <c r="AM180" s="146">
        <v>1000</v>
      </c>
      <c r="AN180" s="146">
        <v>0</v>
      </c>
      <c r="AO180" s="146">
        <v>0</v>
      </c>
      <c r="AP180" s="146">
        <v>0</v>
      </c>
      <c r="AQ180" s="146">
        <v>0</v>
      </c>
      <c r="AR180" s="146">
        <v>0</v>
      </c>
      <c r="AS180" s="146">
        <v>0</v>
      </c>
      <c r="AT180" s="146">
        <v>0</v>
      </c>
      <c r="AU180" s="146">
        <v>0</v>
      </c>
      <c r="AV180" s="146">
        <v>0</v>
      </c>
      <c r="AW180" s="146">
        <v>2500</v>
      </c>
      <c r="AX180" s="146">
        <v>1000</v>
      </c>
      <c r="AY180" s="146">
        <v>0</v>
      </c>
      <c r="AZ180" s="146">
        <v>0</v>
      </c>
      <c r="BA180" s="146">
        <v>0</v>
      </c>
      <c r="BB180" s="146">
        <v>0</v>
      </c>
      <c r="BC180" s="146">
        <v>1000</v>
      </c>
      <c r="BD180" s="146">
        <v>1000</v>
      </c>
      <c r="BE180" s="146" t="s">
        <v>10</v>
      </c>
      <c r="BF180" s="146">
        <v>3948</v>
      </c>
      <c r="BG180" s="146">
        <v>3948</v>
      </c>
      <c r="BH180" s="146">
        <v>0</v>
      </c>
      <c r="BI180" s="146">
        <v>0</v>
      </c>
      <c r="BJ180" s="146">
        <v>2880</v>
      </c>
      <c r="BK180" s="146">
        <v>0</v>
      </c>
      <c r="BL180" s="146">
        <v>2880</v>
      </c>
      <c r="BM180" s="146">
        <v>2.07</v>
      </c>
      <c r="BN180" s="141" t="s">
        <v>10</v>
      </c>
      <c r="BO180" s="146">
        <v>0</v>
      </c>
      <c r="BP180" s="146">
        <v>0</v>
      </c>
      <c r="BQ180" s="146">
        <v>0</v>
      </c>
      <c r="BR180" s="146">
        <v>0</v>
      </c>
      <c r="BS180" s="146">
        <v>0</v>
      </c>
      <c r="BT180" s="201"/>
      <c r="BU180" s="201"/>
    </row>
    <row r="181" s="34" customFormat="1" ht="33" customHeight="1" spans="1:73">
      <c r="A181" s="218" t="s">
        <v>1580</v>
      </c>
      <c r="B181" s="219"/>
      <c r="C181" s="219"/>
      <c r="D181" s="219"/>
      <c r="E181" s="219"/>
      <c r="F181" s="220"/>
      <c r="G181" s="79"/>
      <c r="H181" s="315"/>
      <c r="I181" s="79"/>
      <c r="J181" s="79"/>
      <c r="K181" s="79"/>
      <c r="L181" s="79"/>
      <c r="M181" s="79"/>
      <c r="N181" s="79"/>
      <c r="O181" s="79"/>
      <c r="P181" s="79"/>
      <c r="Q181" s="79"/>
      <c r="R181" s="133">
        <f>SUM(R182:R193)</f>
        <v>253747</v>
      </c>
      <c r="S181" s="133"/>
      <c r="T181" s="133"/>
      <c r="U181" s="133"/>
      <c r="V181" s="133"/>
      <c r="W181" s="133"/>
      <c r="X181" s="133"/>
      <c r="Y181" s="133"/>
      <c r="Z181" s="133"/>
      <c r="AA181" s="133"/>
      <c r="AB181" s="133">
        <f>SUM(AB182:AB193)</f>
        <v>0</v>
      </c>
      <c r="AC181" s="133">
        <f>SUM(AC182:AC193)</f>
        <v>0</v>
      </c>
      <c r="AD181" s="133"/>
      <c r="AE181" s="133"/>
      <c r="AF181" s="133"/>
      <c r="AG181" s="133"/>
      <c r="AH181" s="133"/>
      <c r="AI181" s="133"/>
      <c r="AJ181" s="133"/>
      <c r="AK181" s="133">
        <f t="shared" ref="AK181:BD181" si="34">SUM(AK182:AK193)</f>
        <v>253747</v>
      </c>
      <c r="AL181" s="133">
        <f t="shared" si="34"/>
        <v>19747</v>
      </c>
      <c r="AM181" s="133">
        <f t="shared" si="34"/>
        <v>127500</v>
      </c>
      <c r="AN181" s="133">
        <f t="shared" si="34"/>
        <v>0</v>
      </c>
      <c r="AO181" s="133">
        <f t="shared" si="34"/>
        <v>0</v>
      </c>
      <c r="AP181" s="133">
        <f t="shared" si="34"/>
        <v>106500</v>
      </c>
      <c r="AQ181" s="133">
        <f t="shared" si="34"/>
        <v>33842</v>
      </c>
      <c r="AR181" s="133">
        <f t="shared" si="34"/>
        <v>7342</v>
      </c>
      <c r="AS181" s="133">
        <f t="shared" si="34"/>
        <v>26500</v>
      </c>
      <c r="AT181" s="133">
        <f t="shared" si="34"/>
        <v>0</v>
      </c>
      <c r="AU181" s="133">
        <f t="shared" si="34"/>
        <v>0</v>
      </c>
      <c r="AV181" s="133">
        <f t="shared" si="34"/>
        <v>0</v>
      </c>
      <c r="AW181" s="133">
        <f t="shared" si="34"/>
        <v>123400</v>
      </c>
      <c r="AX181" s="133">
        <f t="shared" si="34"/>
        <v>90000</v>
      </c>
      <c r="AY181" s="133">
        <f t="shared" si="34"/>
        <v>10000</v>
      </c>
      <c r="AZ181" s="133">
        <f t="shared" si="34"/>
        <v>10000</v>
      </c>
      <c r="BA181" s="133">
        <f t="shared" si="34"/>
        <v>0</v>
      </c>
      <c r="BB181" s="133">
        <f t="shared" si="34"/>
        <v>0</v>
      </c>
      <c r="BC181" s="133">
        <f t="shared" si="34"/>
        <v>90000</v>
      </c>
      <c r="BD181" s="133">
        <f t="shared" si="34"/>
        <v>0</v>
      </c>
      <c r="BE181" s="133"/>
      <c r="BF181" s="133">
        <f t="shared" ref="BF181:BL181" si="35">SUM(BF182:BF193)</f>
        <v>522684.89</v>
      </c>
      <c r="BG181" s="133">
        <f t="shared" si="35"/>
        <v>522684.89</v>
      </c>
      <c r="BH181" s="133">
        <f t="shared" si="35"/>
        <v>0</v>
      </c>
      <c r="BI181" s="133">
        <f t="shared" si="35"/>
        <v>0</v>
      </c>
      <c r="BJ181" s="133">
        <f t="shared" si="35"/>
        <v>288852.75</v>
      </c>
      <c r="BK181" s="133">
        <f t="shared" si="35"/>
        <v>91686.96</v>
      </c>
      <c r="BL181" s="133">
        <f t="shared" si="35"/>
        <v>197165.79</v>
      </c>
      <c r="BM181" s="133"/>
      <c r="BN181" s="133"/>
      <c r="BO181" s="133">
        <f t="shared" ref="BO181:BS181" si="36">SUM(BO182:BO193)</f>
        <v>29742</v>
      </c>
      <c r="BP181" s="133">
        <f t="shared" si="36"/>
        <v>19742</v>
      </c>
      <c r="BQ181" s="133">
        <f t="shared" si="36"/>
        <v>0</v>
      </c>
      <c r="BR181" s="133">
        <f t="shared" si="36"/>
        <v>0</v>
      </c>
      <c r="BS181" s="133">
        <f t="shared" si="36"/>
        <v>0</v>
      </c>
      <c r="BT181" s="199"/>
      <c r="BU181" s="330"/>
    </row>
    <row r="182" s="2" customFormat="1" ht="33" customHeight="1" spans="1:73">
      <c r="A182" s="83">
        <v>1</v>
      </c>
      <c r="B182" s="100" t="s">
        <v>1581</v>
      </c>
      <c r="C182" s="99" t="s">
        <v>1582</v>
      </c>
      <c r="D182" s="98">
        <v>653222</v>
      </c>
      <c r="E182" s="99" t="s">
        <v>1583</v>
      </c>
      <c r="F182" s="98" t="s">
        <v>1584</v>
      </c>
      <c r="G182" s="99" t="s">
        <v>1585</v>
      </c>
      <c r="H182" s="316" t="s">
        <v>59</v>
      </c>
      <c r="I182" s="98" t="s">
        <v>241</v>
      </c>
      <c r="J182" s="81">
        <v>2021</v>
      </c>
      <c r="K182" s="81">
        <v>1</v>
      </c>
      <c r="L182" s="110">
        <v>44287</v>
      </c>
      <c r="M182" s="110">
        <v>44378</v>
      </c>
      <c r="N182" s="99" t="s">
        <v>1585</v>
      </c>
      <c r="O182" s="99" t="s">
        <v>1585</v>
      </c>
      <c r="P182" s="99" t="s">
        <v>1586</v>
      </c>
      <c r="Q182" s="99" t="s">
        <v>1587</v>
      </c>
      <c r="R182" s="146">
        <v>28800</v>
      </c>
      <c r="S182" s="81" t="s">
        <v>213</v>
      </c>
      <c r="T182" s="81" t="s">
        <v>213</v>
      </c>
      <c r="U182" s="81" t="s">
        <v>213</v>
      </c>
      <c r="V182" s="81" t="s">
        <v>214</v>
      </c>
      <c r="W182" s="81" t="s">
        <v>213</v>
      </c>
      <c r="X182" s="81" t="s">
        <v>213</v>
      </c>
      <c r="Y182" s="81" t="s">
        <v>214</v>
      </c>
      <c r="Z182" s="81" t="s">
        <v>214</v>
      </c>
      <c r="AA182" s="81" t="s">
        <v>214</v>
      </c>
      <c r="AB182" s="146"/>
      <c r="AC182" s="146"/>
      <c r="AD182" s="82" t="s">
        <v>213</v>
      </c>
      <c r="AE182" s="81" t="s">
        <v>213</v>
      </c>
      <c r="AF182" s="98" t="s">
        <v>1588</v>
      </c>
      <c r="AG182" s="81" t="s">
        <v>548</v>
      </c>
      <c r="AH182" s="81" t="s">
        <v>214</v>
      </c>
      <c r="AI182" s="81" t="s">
        <v>214</v>
      </c>
      <c r="AJ182" s="81" t="s">
        <v>260</v>
      </c>
      <c r="AK182" s="146">
        <f t="shared" ref="AK182:AK193" si="37">SUM(AL182:AP182)</f>
        <v>28800</v>
      </c>
      <c r="AL182" s="146">
        <v>5800</v>
      </c>
      <c r="AM182" s="146">
        <v>23000</v>
      </c>
      <c r="AN182" s="146"/>
      <c r="AO182" s="146"/>
      <c r="AP182" s="146"/>
      <c r="AQ182" s="146">
        <f t="shared" ref="AQ182:AQ193" si="38">SUM(AR182:AV182)</f>
        <v>0</v>
      </c>
      <c r="AR182" s="146"/>
      <c r="AS182" s="146"/>
      <c r="AT182" s="146"/>
      <c r="AU182" s="146"/>
      <c r="AV182" s="146"/>
      <c r="AW182" s="146">
        <v>28800</v>
      </c>
      <c r="AX182" s="146">
        <v>21000</v>
      </c>
      <c r="AY182" s="146"/>
      <c r="AZ182" s="146"/>
      <c r="BA182" s="146"/>
      <c r="BB182" s="146"/>
      <c r="BC182" s="146">
        <v>21000</v>
      </c>
      <c r="BD182" s="146"/>
      <c r="BE182" s="146" t="s">
        <v>10</v>
      </c>
      <c r="BF182" s="146">
        <f>SUM(BG182:BI182)</f>
        <v>71810</v>
      </c>
      <c r="BG182" s="146">
        <v>71810</v>
      </c>
      <c r="BH182" s="146"/>
      <c r="BI182" s="146"/>
      <c r="BJ182" s="146">
        <f>SUM(BK182:BL182)</f>
        <v>20800</v>
      </c>
      <c r="BK182" s="146">
        <v>5800</v>
      </c>
      <c r="BL182" s="146">
        <v>15000</v>
      </c>
      <c r="BM182" s="146">
        <v>1.3</v>
      </c>
      <c r="BN182" s="141">
        <v>10</v>
      </c>
      <c r="BO182" s="146"/>
      <c r="BP182" s="146"/>
      <c r="BQ182" s="146"/>
      <c r="BR182" s="146"/>
      <c r="BS182" s="146"/>
      <c r="BT182" s="201"/>
      <c r="BU182" s="145"/>
    </row>
    <row r="183" s="2" customFormat="1" ht="33" customHeight="1" spans="1:73">
      <c r="A183" s="83">
        <v>2</v>
      </c>
      <c r="B183" s="100" t="s">
        <v>1581</v>
      </c>
      <c r="C183" s="99" t="s">
        <v>1582</v>
      </c>
      <c r="D183" s="98">
        <v>653222</v>
      </c>
      <c r="E183" s="99" t="s">
        <v>1589</v>
      </c>
      <c r="F183" s="98" t="s">
        <v>1590</v>
      </c>
      <c r="G183" s="99" t="s">
        <v>1585</v>
      </c>
      <c r="H183" s="316" t="s">
        <v>1591</v>
      </c>
      <c r="I183" s="98" t="s">
        <v>241</v>
      </c>
      <c r="J183" s="81">
        <v>2021</v>
      </c>
      <c r="K183" s="81">
        <v>1</v>
      </c>
      <c r="L183" s="110">
        <v>44287</v>
      </c>
      <c r="M183" s="110">
        <v>44378</v>
      </c>
      <c r="N183" s="99" t="s">
        <v>1585</v>
      </c>
      <c r="O183" s="99" t="s">
        <v>1585</v>
      </c>
      <c r="P183" s="99" t="s">
        <v>1592</v>
      </c>
      <c r="Q183" s="99" t="s">
        <v>1593</v>
      </c>
      <c r="R183" s="146">
        <v>2500</v>
      </c>
      <c r="S183" s="81" t="s">
        <v>213</v>
      </c>
      <c r="T183" s="81" t="s">
        <v>213</v>
      </c>
      <c r="U183" s="81" t="s">
        <v>213</v>
      </c>
      <c r="V183" s="81" t="s">
        <v>214</v>
      </c>
      <c r="W183" s="81" t="s">
        <v>213</v>
      </c>
      <c r="X183" s="81" t="s">
        <v>213</v>
      </c>
      <c r="Y183" s="81" t="s">
        <v>214</v>
      </c>
      <c r="Z183" s="81" t="s">
        <v>214</v>
      </c>
      <c r="AA183" s="81" t="s">
        <v>214</v>
      </c>
      <c r="AB183" s="146"/>
      <c r="AC183" s="146"/>
      <c r="AD183" s="82" t="s">
        <v>213</v>
      </c>
      <c r="AE183" s="81" t="s">
        <v>213</v>
      </c>
      <c r="AF183" s="98" t="s">
        <v>1594</v>
      </c>
      <c r="AG183" s="81" t="s">
        <v>548</v>
      </c>
      <c r="AH183" s="81" t="s">
        <v>214</v>
      </c>
      <c r="AI183" s="81" t="s">
        <v>214</v>
      </c>
      <c r="AJ183" s="81" t="s">
        <v>260</v>
      </c>
      <c r="AK183" s="146">
        <f t="shared" si="37"/>
        <v>2500</v>
      </c>
      <c r="AL183" s="146">
        <v>500</v>
      </c>
      <c r="AM183" s="146">
        <v>2000</v>
      </c>
      <c r="AN183" s="146"/>
      <c r="AO183" s="146"/>
      <c r="AP183" s="146"/>
      <c r="AQ183" s="146">
        <f t="shared" si="38"/>
        <v>0</v>
      </c>
      <c r="AR183" s="146"/>
      <c r="AS183" s="146"/>
      <c r="AT183" s="146"/>
      <c r="AU183" s="146"/>
      <c r="AV183" s="146"/>
      <c r="AW183" s="146">
        <v>2500</v>
      </c>
      <c r="AX183" s="146">
        <v>2000</v>
      </c>
      <c r="AY183" s="146"/>
      <c r="AZ183" s="146"/>
      <c r="BA183" s="146"/>
      <c r="BB183" s="146"/>
      <c r="BC183" s="146">
        <v>2000</v>
      </c>
      <c r="BD183" s="146"/>
      <c r="BE183" s="146" t="s">
        <v>10</v>
      </c>
      <c r="BF183" s="146">
        <f>SUM(BG183:BI183)</f>
        <v>6050</v>
      </c>
      <c r="BG183" s="146">
        <v>6050</v>
      </c>
      <c r="BH183" s="146"/>
      <c r="BI183" s="146"/>
      <c r="BJ183" s="146">
        <f>SUM(BK183:BL183)</f>
        <v>3800</v>
      </c>
      <c r="BK183" s="146">
        <v>2500</v>
      </c>
      <c r="BL183" s="146">
        <v>1300</v>
      </c>
      <c r="BM183" s="146">
        <v>1.25</v>
      </c>
      <c r="BN183" s="141">
        <v>10</v>
      </c>
      <c r="BO183" s="146"/>
      <c r="BP183" s="146"/>
      <c r="BQ183" s="146"/>
      <c r="BR183" s="146"/>
      <c r="BS183" s="146"/>
      <c r="BT183" s="201"/>
      <c r="BU183" s="145"/>
    </row>
    <row r="184" s="2" customFormat="1" ht="33" customHeight="1" spans="1:73">
      <c r="A184" s="83">
        <v>3</v>
      </c>
      <c r="B184" s="100" t="s">
        <v>1581</v>
      </c>
      <c r="C184" s="99" t="s">
        <v>1595</v>
      </c>
      <c r="D184" s="98">
        <v>653221</v>
      </c>
      <c r="E184" s="99" t="s">
        <v>1596</v>
      </c>
      <c r="F184" s="98" t="s">
        <v>1597</v>
      </c>
      <c r="G184" s="99" t="s">
        <v>1598</v>
      </c>
      <c r="H184" s="316" t="s">
        <v>33</v>
      </c>
      <c r="I184" s="98" t="s">
        <v>209</v>
      </c>
      <c r="J184" s="81" t="s">
        <v>291</v>
      </c>
      <c r="K184" s="81">
        <v>2</v>
      </c>
      <c r="L184" s="110">
        <v>44075</v>
      </c>
      <c r="M184" s="110">
        <v>44805</v>
      </c>
      <c r="N184" s="99" t="s">
        <v>1598</v>
      </c>
      <c r="O184" s="99" t="s">
        <v>1599</v>
      </c>
      <c r="P184" s="99" t="s">
        <v>1600</v>
      </c>
      <c r="Q184" s="99" t="s">
        <v>1601</v>
      </c>
      <c r="R184" s="146">
        <v>12190</v>
      </c>
      <c r="S184" s="81" t="s">
        <v>213</v>
      </c>
      <c r="T184" s="81" t="s">
        <v>213</v>
      </c>
      <c r="U184" s="81" t="s">
        <v>213</v>
      </c>
      <c r="V184" s="81" t="s">
        <v>214</v>
      </c>
      <c r="W184" s="81" t="s">
        <v>213</v>
      </c>
      <c r="X184" s="81" t="s">
        <v>213</v>
      </c>
      <c r="Y184" s="81" t="s">
        <v>213</v>
      </c>
      <c r="Z184" s="81" t="s">
        <v>213</v>
      </c>
      <c r="AA184" s="81" t="s">
        <v>213</v>
      </c>
      <c r="AB184" s="146"/>
      <c r="AC184" s="146"/>
      <c r="AD184" s="82" t="s">
        <v>213</v>
      </c>
      <c r="AE184" s="81" t="s">
        <v>213</v>
      </c>
      <c r="AF184" s="98" t="s">
        <v>1602</v>
      </c>
      <c r="AG184" s="81" t="s">
        <v>548</v>
      </c>
      <c r="AH184" s="81" t="s">
        <v>214</v>
      </c>
      <c r="AI184" s="81" t="s">
        <v>214</v>
      </c>
      <c r="AJ184" s="81" t="s">
        <v>260</v>
      </c>
      <c r="AK184" s="146">
        <f t="shared" si="37"/>
        <v>12190</v>
      </c>
      <c r="AL184" s="146">
        <v>3190</v>
      </c>
      <c r="AM184" s="146">
        <v>9000</v>
      </c>
      <c r="AN184" s="146">
        <v>0</v>
      </c>
      <c r="AO184" s="146">
        <v>0</v>
      </c>
      <c r="AP184" s="146">
        <v>0</v>
      </c>
      <c r="AQ184" s="146">
        <f t="shared" si="38"/>
        <v>1100</v>
      </c>
      <c r="AR184" s="146">
        <v>1100</v>
      </c>
      <c r="AS184" s="146">
        <v>0</v>
      </c>
      <c r="AT184" s="146">
        <v>0</v>
      </c>
      <c r="AU184" s="146">
        <v>0</v>
      </c>
      <c r="AV184" s="146">
        <v>0</v>
      </c>
      <c r="AW184" s="146">
        <v>5000</v>
      </c>
      <c r="AX184" s="146">
        <v>5000</v>
      </c>
      <c r="AY184" s="146">
        <v>4000</v>
      </c>
      <c r="AZ184" s="146">
        <v>4000</v>
      </c>
      <c r="BA184" s="146"/>
      <c r="BB184" s="146"/>
      <c r="BC184" s="146">
        <v>5000</v>
      </c>
      <c r="BD184" s="146"/>
      <c r="BE184" s="146" t="s">
        <v>10</v>
      </c>
      <c r="BF184" s="146">
        <f>BG184</f>
        <v>89594.24</v>
      </c>
      <c r="BG184" s="146">
        <v>89594.24</v>
      </c>
      <c r="BH184" s="146"/>
      <c r="BI184" s="146"/>
      <c r="BJ184" s="146">
        <f t="shared" ref="BJ184:BJ187" si="39">BK184+BL184</f>
        <v>59335.91</v>
      </c>
      <c r="BK184" s="146"/>
      <c r="BL184" s="146">
        <v>59335.91</v>
      </c>
      <c r="BM184" s="146">
        <v>3.05</v>
      </c>
      <c r="BN184" s="146">
        <v>10</v>
      </c>
      <c r="BO184" s="146"/>
      <c r="BP184" s="146"/>
      <c r="BQ184" s="146"/>
      <c r="BR184" s="146"/>
      <c r="BS184" s="146"/>
      <c r="BT184" s="201"/>
      <c r="BU184" s="145"/>
    </row>
    <row r="185" s="2" customFormat="1" ht="33" customHeight="1" spans="1:73">
      <c r="A185" s="83">
        <v>4</v>
      </c>
      <c r="B185" s="98" t="s">
        <v>1581</v>
      </c>
      <c r="C185" s="98" t="s">
        <v>1595</v>
      </c>
      <c r="D185" s="98">
        <v>653221</v>
      </c>
      <c r="E185" s="98" t="s">
        <v>1603</v>
      </c>
      <c r="F185" s="98" t="s">
        <v>1604</v>
      </c>
      <c r="G185" s="98" t="s">
        <v>1598</v>
      </c>
      <c r="H185" s="98" t="s">
        <v>33</v>
      </c>
      <c r="I185" s="98" t="s">
        <v>209</v>
      </c>
      <c r="J185" s="81" t="s">
        <v>302</v>
      </c>
      <c r="K185" s="81">
        <v>1</v>
      </c>
      <c r="L185" s="110">
        <v>44075</v>
      </c>
      <c r="M185" s="110">
        <v>44440</v>
      </c>
      <c r="N185" s="98" t="s">
        <v>1598</v>
      </c>
      <c r="O185" s="98" t="s">
        <v>1599</v>
      </c>
      <c r="P185" s="98" t="s">
        <v>1605</v>
      </c>
      <c r="Q185" s="145" t="s">
        <v>1606</v>
      </c>
      <c r="R185" s="146">
        <v>9100</v>
      </c>
      <c r="S185" s="81" t="s">
        <v>213</v>
      </c>
      <c r="T185" s="81" t="s">
        <v>213</v>
      </c>
      <c r="U185" s="81" t="s">
        <v>213</v>
      </c>
      <c r="V185" s="81" t="s">
        <v>213</v>
      </c>
      <c r="W185" s="81" t="s">
        <v>213</v>
      </c>
      <c r="X185" s="81" t="s">
        <v>213</v>
      </c>
      <c r="Y185" s="81" t="s">
        <v>213</v>
      </c>
      <c r="Z185" s="81" t="s">
        <v>213</v>
      </c>
      <c r="AA185" s="81" t="s">
        <v>213</v>
      </c>
      <c r="AB185" s="146"/>
      <c r="AC185" s="146"/>
      <c r="AD185" s="82" t="s">
        <v>213</v>
      </c>
      <c r="AE185" s="81" t="s">
        <v>213</v>
      </c>
      <c r="AF185" s="98" t="s">
        <v>1607</v>
      </c>
      <c r="AG185" s="81" t="s">
        <v>548</v>
      </c>
      <c r="AH185" s="81" t="s">
        <v>214</v>
      </c>
      <c r="AI185" s="81" t="s">
        <v>214</v>
      </c>
      <c r="AJ185" s="81" t="s">
        <v>260</v>
      </c>
      <c r="AK185" s="146">
        <f t="shared" si="37"/>
        <v>9100</v>
      </c>
      <c r="AL185" s="146">
        <v>2100</v>
      </c>
      <c r="AM185" s="146">
        <v>7000</v>
      </c>
      <c r="AN185" s="146">
        <v>0</v>
      </c>
      <c r="AO185" s="146">
        <v>0</v>
      </c>
      <c r="AP185" s="146">
        <v>0</v>
      </c>
      <c r="AQ185" s="146">
        <f t="shared" si="38"/>
        <v>3000</v>
      </c>
      <c r="AR185" s="146">
        <v>0</v>
      </c>
      <c r="AS185" s="146">
        <v>3000</v>
      </c>
      <c r="AT185" s="146">
        <v>0</v>
      </c>
      <c r="AU185" s="146">
        <v>0</v>
      </c>
      <c r="AV185" s="146">
        <v>0</v>
      </c>
      <c r="AW185" s="146">
        <v>6100</v>
      </c>
      <c r="AX185" s="146">
        <v>4000</v>
      </c>
      <c r="AY185" s="146">
        <v>0</v>
      </c>
      <c r="AZ185" s="146">
        <v>0</v>
      </c>
      <c r="BA185" s="146"/>
      <c r="BB185" s="146"/>
      <c r="BC185" s="146">
        <v>4000</v>
      </c>
      <c r="BD185" s="146"/>
      <c r="BE185" s="146" t="s">
        <v>10</v>
      </c>
      <c r="BF185" s="146">
        <f>BG185</f>
        <v>89594.2</v>
      </c>
      <c r="BG185" s="146">
        <v>89594.2</v>
      </c>
      <c r="BH185" s="146"/>
      <c r="BI185" s="146"/>
      <c r="BJ185" s="146">
        <f t="shared" si="39"/>
        <v>59335.91</v>
      </c>
      <c r="BK185" s="146"/>
      <c r="BL185" s="146">
        <v>59335.91</v>
      </c>
      <c r="BM185" s="146">
        <v>2.29</v>
      </c>
      <c r="BN185" s="146">
        <v>10</v>
      </c>
      <c r="BO185" s="146"/>
      <c r="BP185" s="146"/>
      <c r="BQ185" s="146"/>
      <c r="BR185" s="146"/>
      <c r="BS185" s="146"/>
      <c r="BT185" s="145"/>
      <c r="BU185" s="145"/>
    </row>
    <row r="186" s="2" customFormat="1" ht="33" customHeight="1" spans="1:73">
      <c r="A186" s="83">
        <v>5</v>
      </c>
      <c r="B186" s="100" t="s">
        <v>1581</v>
      </c>
      <c r="C186" s="99" t="s">
        <v>1608</v>
      </c>
      <c r="D186" s="98">
        <v>653224</v>
      </c>
      <c r="E186" s="99" t="s">
        <v>1609</v>
      </c>
      <c r="F186" s="98" t="s">
        <v>1610</v>
      </c>
      <c r="G186" s="99" t="s">
        <v>1611</v>
      </c>
      <c r="H186" s="316" t="s">
        <v>55</v>
      </c>
      <c r="I186" s="98" t="s">
        <v>241</v>
      </c>
      <c r="J186" s="81">
        <v>2020</v>
      </c>
      <c r="K186" s="81">
        <v>1</v>
      </c>
      <c r="L186" s="110" t="s">
        <v>735</v>
      </c>
      <c r="M186" s="110" t="s">
        <v>1612</v>
      </c>
      <c r="N186" s="99" t="s">
        <v>1611</v>
      </c>
      <c r="O186" s="99" t="s">
        <v>1611</v>
      </c>
      <c r="P186" s="99" t="s">
        <v>1613</v>
      </c>
      <c r="Q186" s="99" t="s">
        <v>1614</v>
      </c>
      <c r="R186" s="146">
        <v>42000</v>
      </c>
      <c r="S186" s="81" t="s">
        <v>213</v>
      </c>
      <c r="T186" s="81" t="s">
        <v>213</v>
      </c>
      <c r="U186" s="81" t="s">
        <v>213</v>
      </c>
      <c r="V186" s="81" t="s">
        <v>214</v>
      </c>
      <c r="W186" s="81" t="s">
        <v>213</v>
      </c>
      <c r="X186" s="81" t="s">
        <v>213</v>
      </c>
      <c r="Y186" s="81" t="s">
        <v>213</v>
      </c>
      <c r="Z186" s="81" t="s">
        <v>213</v>
      </c>
      <c r="AA186" s="81" t="s">
        <v>213</v>
      </c>
      <c r="AB186" s="146">
        <v>0</v>
      </c>
      <c r="AC186" s="146">
        <v>0</v>
      </c>
      <c r="AD186" s="82" t="s">
        <v>213</v>
      </c>
      <c r="AE186" s="81" t="s">
        <v>213</v>
      </c>
      <c r="AF186" s="98" t="s">
        <v>1615</v>
      </c>
      <c r="AG186" s="81" t="s">
        <v>548</v>
      </c>
      <c r="AH186" s="81" t="s">
        <v>214</v>
      </c>
      <c r="AI186" s="81" t="s">
        <v>214</v>
      </c>
      <c r="AJ186" s="81" t="s">
        <v>260</v>
      </c>
      <c r="AK186" s="146">
        <f t="shared" si="37"/>
        <v>42000</v>
      </c>
      <c r="AL186" s="146">
        <v>0</v>
      </c>
      <c r="AM186" s="146">
        <v>7000</v>
      </c>
      <c r="AN186" s="146">
        <v>0</v>
      </c>
      <c r="AO186" s="146">
        <v>0</v>
      </c>
      <c r="AP186" s="146">
        <v>35000</v>
      </c>
      <c r="AQ186" s="146">
        <f t="shared" si="38"/>
        <v>0</v>
      </c>
      <c r="AR186" s="146">
        <v>0</v>
      </c>
      <c r="AS186" s="146">
        <v>0</v>
      </c>
      <c r="AT186" s="146">
        <v>0</v>
      </c>
      <c r="AU186" s="146">
        <v>0</v>
      </c>
      <c r="AV186" s="146">
        <v>0</v>
      </c>
      <c r="AW186" s="146">
        <v>7000</v>
      </c>
      <c r="AX186" s="146">
        <v>7000</v>
      </c>
      <c r="AY186" s="146">
        <v>0</v>
      </c>
      <c r="AZ186" s="146">
        <v>0</v>
      </c>
      <c r="BA186" s="146">
        <v>0</v>
      </c>
      <c r="BB186" s="146">
        <v>0</v>
      </c>
      <c r="BC186" s="146">
        <v>7000</v>
      </c>
      <c r="BD186" s="146"/>
      <c r="BE186" s="146" t="s">
        <v>10</v>
      </c>
      <c r="BF186" s="146">
        <f>BG186+BH186+BI186</f>
        <v>11948.64</v>
      </c>
      <c r="BG186" s="146">
        <v>11948.64</v>
      </c>
      <c r="BH186" s="146">
        <v>0</v>
      </c>
      <c r="BI186" s="146">
        <v>0</v>
      </c>
      <c r="BJ186" s="146">
        <f t="shared" si="39"/>
        <v>6343.49</v>
      </c>
      <c r="BK186" s="146">
        <v>2730</v>
      </c>
      <c r="BL186" s="146">
        <v>3613.49</v>
      </c>
      <c r="BM186" s="146">
        <v>2.05</v>
      </c>
      <c r="BN186" s="146">
        <v>10</v>
      </c>
      <c r="BO186" s="146"/>
      <c r="BP186" s="146"/>
      <c r="BQ186" s="146"/>
      <c r="BR186" s="146"/>
      <c r="BS186" s="146"/>
      <c r="BT186" s="201"/>
      <c r="BU186" s="100"/>
    </row>
    <row r="187" s="2" customFormat="1" ht="33" customHeight="1" spans="1:73">
      <c r="A187" s="83">
        <v>6</v>
      </c>
      <c r="B187" s="98" t="s">
        <v>1581</v>
      </c>
      <c r="C187" s="98" t="s">
        <v>1608</v>
      </c>
      <c r="D187" s="98">
        <v>653224</v>
      </c>
      <c r="E187" s="98" t="s">
        <v>1616</v>
      </c>
      <c r="F187" s="98" t="s">
        <v>1617</v>
      </c>
      <c r="G187" s="98" t="s">
        <v>1618</v>
      </c>
      <c r="H187" s="98" t="s">
        <v>55</v>
      </c>
      <c r="I187" s="98" t="s">
        <v>241</v>
      </c>
      <c r="J187" s="81">
        <v>2020</v>
      </c>
      <c r="K187" s="81">
        <v>1</v>
      </c>
      <c r="L187" s="110" t="s">
        <v>735</v>
      </c>
      <c r="M187" s="110" t="s">
        <v>1612</v>
      </c>
      <c r="N187" s="98" t="s">
        <v>1618</v>
      </c>
      <c r="O187" s="98" t="s">
        <v>1618</v>
      </c>
      <c r="P187" s="98" t="s">
        <v>1619</v>
      </c>
      <c r="Q187" s="145" t="s">
        <v>1620</v>
      </c>
      <c r="R187" s="146">
        <v>21000</v>
      </c>
      <c r="S187" s="81" t="s">
        <v>213</v>
      </c>
      <c r="T187" s="81" t="s">
        <v>213</v>
      </c>
      <c r="U187" s="81" t="s">
        <v>213</v>
      </c>
      <c r="V187" s="81" t="s">
        <v>214</v>
      </c>
      <c r="W187" s="81" t="s">
        <v>213</v>
      </c>
      <c r="X187" s="81" t="s">
        <v>213</v>
      </c>
      <c r="Y187" s="81" t="s">
        <v>213</v>
      </c>
      <c r="Z187" s="81" t="s">
        <v>213</v>
      </c>
      <c r="AA187" s="81" t="s">
        <v>213</v>
      </c>
      <c r="AB187" s="146">
        <v>0</v>
      </c>
      <c r="AC187" s="146">
        <v>0</v>
      </c>
      <c r="AD187" s="82" t="s">
        <v>213</v>
      </c>
      <c r="AE187" s="81" t="s">
        <v>213</v>
      </c>
      <c r="AF187" s="98" t="s">
        <v>1621</v>
      </c>
      <c r="AG187" s="81" t="s">
        <v>548</v>
      </c>
      <c r="AH187" s="81" t="s">
        <v>214</v>
      </c>
      <c r="AI187" s="81" t="s">
        <v>214</v>
      </c>
      <c r="AJ187" s="81" t="s">
        <v>260</v>
      </c>
      <c r="AK187" s="146">
        <f t="shared" si="37"/>
        <v>21000</v>
      </c>
      <c r="AL187" s="146">
        <v>0</v>
      </c>
      <c r="AM187" s="146">
        <v>16000</v>
      </c>
      <c r="AN187" s="146">
        <v>0</v>
      </c>
      <c r="AO187" s="146">
        <v>0</v>
      </c>
      <c r="AP187" s="146">
        <v>5000</v>
      </c>
      <c r="AQ187" s="146">
        <f t="shared" si="38"/>
        <v>0</v>
      </c>
      <c r="AR187" s="146">
        <v>0</v>
      </c>
      <c r="AS187" s="146">
        <v>0</v>
      </c>
      <c r="AT187" s="146">
        <v>0</v>
      </c>
      <c r="AU187" s="146">
        <v>0</v>
      </c>
      <c r="AV187" s="146">
        <v>0</v>
      </c>
      <c r="AW187" s="146">
        <v>16000</v>
      </c>
      <c r="AX187" s="146">
        <v>16000</v>
      </c>
      <c r="AY187" s="146">
        <v>0</v>
      </c>
      <c r="AZ187" s="146">
        <v>0</v>
      </c>
      <c r="BA187" s="146">
        <v>0</v>
      </c>
      <c r="BB187" s="146">
        <v>0</v>
      </c>
      <c r="BC187" s="146">
        <v>16000</v>
      </c>
      <c r="BD187" s="146"/>
      <c r="BE187" s="146" t="s">
        <v>10</v>
      </c>
      <c r="BF187" s="146">
        <f>BG187+BH187+BI187</f>
        <v>49729.67</v>
      </c>
      <c r="BG187" s="146">
        <v>49729.67</v>
      </c>
      <c r="BH187" s="146">
        <v>0</v>
      </c>
      <c r="BI187" s="146">
        <v>0</v>
      </c>
      <c r="BJ187" s="146">
        <f t="shared" si="39"/>
        <v>25892.38</v>
      </c>
      <c r="BK187" s="146">
        <v>21000</v>
      </c>
      <c r="BL187" s="146">
        <v>4892.38</v>
      </c>
      <c r="BM187" s="146">
        <v>1.52</v>
      </c>
      <c r="BN187" s="146">
        <v>10</v>
      </c>
      <c r="BO187" s="146"/>
      <c r="BP187" s="146"/>
      <c r="BQ187" s="146"/>
      <c r="BR187" s="146"/>
      <c r="BS187" s="146"/>
      <c r="BT187" s="145"/>
      <c r="BU187" s="100"/>
    </row>
    <row r="188" s="2" customFormat="1" ht="33" customHeight="1" spans="1:73">
      <c r="A188" s="83">
        <v>7</v>
      </c>
      <c r="B188" s="100" t="s">
        <v>1581</v>
      </c>
      <c r="C188" s="99" t="s">
        <v>1622</v>
      </c>
      <c r="D188" s="98">
        <v>653225</v>
      </c>
      <c r="E188" s="99" t="s">
        <v>1623</v>
      </c>
      <c r="F188" s="98" t="s">
        <v>1624</v>
      </c>
      <c r="G188" s="99" t="s">
        <v>1625</v>
      </c>
      <c r="H188" s="316" t="s">
        <v>33</v>
      </c>
      <c r="I188" s="98" t="s">
        <v>209</v>
      </c>
      <c r="J188" s="81">
        <v>2020</v>
      </c>
      <c r="K188" s="81">
        <v>3</v>
      </c>
      <c r="L188" s="110">
        <v>44136</v>
      </c>
      <c r="M188" s="110">
        <v>45231</v>
      </c>
      <c r="N188" s="99" t="s">
        <v>1625</v>
      </c>
      <c r="O188" s="99" t="s">
        <v>1626</v>
      </c>
      <c r="P188" s="99" t="s">
        <v>1627</v>
      </c>
      <c r="Q188" s="99" t="s">
        <v>1628</v>
      </c>
      <c r="R188" s="146">
        <v>39000</v>
      </c>
      <c r="S188" s="81" t="s">
        <v>213</v>
      </c>
      <c r="T188" s="81" t="s">
        <v>213</v>
      </c>
      <c r="U188" s="81" t="s">
        <v>213</v>
      </c>
      <c r="V188" s="81" t="s">
        <v>213</v>
      </c>
      <c r="W188" s="81" t="s">
        <v>213</v>
      </c>
      <c r="X188" s="81" t="s">
        <v>213</v>
      </c>
      <c r="Y188" s="81" t="s">
        <v>213</v>
      </c>
      <c r="Z188" s="81" t="s">
        <v>213</v>
      </c>
      <c r="AA188" s="81" t="s">
        <v>213</v>
      </c>
      <c r="AB188" s="146"/>
      <c r="AC188" s="146"/>
      <c r="AD188" s="82" t="s">
        <v>213</v>
      </c>
      <c r="AE188" s="81" t="s">
        <v>213</v>
      </c>
      <c r="AF188" s="98" t="s">
        <v>1629</v>
      </c>
      <c r="AG188" s="81" t="s">
        <v>548</v>
      </c>
      <c r="AH188" s="81" t="s">
        <v>214</v>
      </c>
      <c r="AI188" s="81" t="s">
        <v>214</v>
      </c>
      <c r="AJ188" s="81" t="s">
        <v>260</v>
      </c>
      <c r="AK188" s="146">
        <f t="shared" si="37"/>
        <v>39000</v>
      </c>
      <c r="AL188" s="146">
        <v>500</v>
      </c>
      <c r="AM188" s="146">
        <v>28500</v>
      </c>
      <c r="AN188" s="146">
        <v>0</v>
      </c>
      <c r="AO188" s="146">
        <v>0</v>
      </c>
      <c r="AP188" s="146">
        <v>10000</v>
      </c>
      <c r="AQ188" s="146">
        <f t="shared" si="38"/>
        <v>13500</v>
      </c>
      <c r="AR188" s="146">
        <v>0</v>
      </c>
      <c r="AS188" s="146">
        <v>13500</v>
      </c>
      <c r="AT188" s="146">
        <v>0</v>
      </c>
      <c r="AU188" s="146">
        <v>0</v>
      </c>
      <c r="AV188" s="146">
        <v>0</v>
      </c>
      <c r="AW188" s="146">
        <v>39000</v>
      </c>
      <c r="AX188" s="146">
        <v>15000</v>
      </c>
      <c r="AY188" s="146"/>
      <c r="AZ188" s="146"/>
      <c r="BA188" s="146"/>
      <c r="BB188" s="146"/>
      <c r="BC188" s="146">
        <v>15000</v>
      </c>
      <c r="BD188" s="146"/>
      <c r="BE188" s="146" t="s">
        <v>10</v>
      </c>
      <c r="BF188" s="146">
        <f t="shared" ref="BF188:BF191" si="40">SUM(BG188:BI188)</f>
        <v>33000</v>
      </c>
      <c r="BG188" s="146">
        <v>33000</v>
      </c>
      <c r="BH188" s="146">
        <v>0</v>
      </c>
      <c r="BI188" s="146">
        <v>0</v>
      </c>
      <c r="BJ188" s="146">
        <f t="shared" ref="BJ188:BJ191" si="41">SUM(BK188:BL188)</f>
        <v>39950</v>
      </c>
      <c r="BK188" s="146">
        <v>39000</v>
      </c>
      <c r="BL188" s="146">
        <v>950</v>
      </c>
      <c r="BM188" s="146">
        <v>1.2</v>
      </c>
      <c r="BN188" s="146">
        <v>10</v>
      </c>
      <c r="BO188" s="146">
        <v>13500</v>
      </c>
      <c r="BP188" s="146">
        <v>13500</v>
      </c>
      <c r="BQ188" s="146"/>
      <c r="BR188" s="146"/>
      <c r="BS188" s="146"/>
      <c r="BT188" s="201"/>
      <c r="BU188" s="100"/>
    </row>
    <row r="189" s="2" customFormat="1" ht="33" customHeight="1" spans="1:73">
      <c r="A189" s="83">
        <v>8</v>
      </c>
      <c r="B189" s="100" t="s">
        <v>1581</v>
      </c>
      <c r="C189" s="99" t="s">
        <v>1630</v>
      </c>
      <c r="D189" s="98">
        <v>653226</v>
      </c>
      <c r="E189" s="99" t="s">
        <v>1631</v>
      </c>
      <c r="F189" s="98" t="s">
        <v>1632</v>
      </c>
      <c r="G189" s="99" t="s">
        <v>1633</v>
      </c>
      <c r="H189" s="316" t="s">
        <v>1634</v>
      </c>
      <c r="I189" s="98" t="s">
        <v>209</v>
      </c>
      <c r="J189" s="81" t="s">
        <v>302</v>
      </c>
      <c r="K189" s="81">
        <v>3</v>
      </c>
      <c r="L189" s="110">
        <v>43678</v>
      </c>
      <c r="M189" s="110">
        <v>44348</v>
      </c>
      <c r="N189" s="99" t="s">
        <v>1633</v>
      </c>
      <c r="O189" s="99" t="s">
        <v>1633</v>
      </c>
      <c r="P189" s="99" t="s">
        <v>1635</v>
      </c>
      <c r="Q189" s="99" t="s">
        <v>1636</v>
      </c>
      <c r="R189" s="146">
        <v>20000</v>
      </c>
      <c r="S189" s="81" t="s">
        <v>213</v>
      </c>
      <c r="T189" s="81" t="s">
        <v>213</v>
      </c>
      <c r="U189" s="81" t="s">
        <v>213</v>
      </c>
      <c r="V189" s="81" t="s">
        <v>213</v>
      </c>
      <c r="W189" s="81" t="s">
        <v>213</v>
      </c>
      <c r="X189" s="81" t="s">
        <v>213</v>
      </c>
      <c r="Y189" s="81" t="s">
        <v>213</v>
      </c>
      <c r="Z189" s="81" t="s">
        <v>213</v>
      </c>
      <c r="AA189" s="81" t="s">
        <v>213</v>
      </c>
      <c r="AB189" s="146"/>
      <c r="AC189" s="146"/>
      <c r="AD189" s="82" t="s">
        <v>213</v>
      </c>
      <c r="AE189" s="81" t="s">
        <v>213</v>
      </c>
      <c r="AF189" s="98" t="s">
        <v>1637</v>
      </c>
      <c r="AG189" s="81" t="s">
        <v>548</v>
      </c>
      <c r="AH189" s="81" t="s">
        <v>214</v>
      </c>
      <c r="AI189" s="81" t="s">
        <v>214</v>
      </c>
      <c r="AJ189" s="81" t="s">
        <v>260</v>
      </c>
      <c r="AK189" s="146">
        <f t="shared" si="37"/>
        <v>20000</v>
      </c>
      <c r="AL189" s="146"/>
      <c r="AM189" s="146">
        <v>16000</v>
      </c>
      <c r="AN189" s="146"/>
      <c r="AO189" s="146"/>
      <c r="AP189" s="146">
        <v>4000</v>
      </c>
      <c r="AQ189" s="146">
        <f t="shared" si="38"/>
        <v>10000</v>
      </c>
      <c r="AR189" s="146"/>
      <c r="AS189" s="146">
        <v>10000</v>
      </c>
      <c r="AT189" s="146"/>
      <c r="AU189" s="146"/>
      <c r="AV189" s="146"/>
      <c r="AW189" s="146">
        <v>6000</v>
      </c>
      <c r="AX189" s="146">
        <v>6000</v>
      </c>
      <c r="AY189" s="146"/>
      <c r="AZ189" s="146"/>
      <c r="BA189" s="146"/>
      <c r="BB189" s="146"/>
      <c r="BC189" s="146">
        <v>6000</v>
      </c>
      <c r="BD189" s="146"/>
      <c r="BE189" s="146" t="s">
        <v>10</v>
      </c>
      <c r="BF189" s="146">
        <f t="shared" si="40"/>
        <v>24662.4</v>
      </c>
      <c r="BG189" s="146">
        <v>24662.4</v>
      </c>
      <c r="BH189" s="146"/>
      <c r="BI189" s="146"/>
      <c r="BJ189" s="146">
        <f t="shared" si="41"/>
        <v>6512.85</v>
      </c>
      <c r="BK189" s="146"/>
      <c r="BL189" s="146">
        <v>6512.85</v>
      </c>
      <c r="BM189" s="146">
        <v>1.33</v>
      </c>
      <c r="BN189" s="146">
        <v>10</v>
      </c>
      <c r="BO189" s="146">
        <v>10000</v>
      </c>
      <c r="BP189" s="146"/>
      <c r="BQ189" s="146"/>
      <c r="BR189" s="146"/>
      <c r="BS189" s="146"/>
      <c r="BT189" s="201"/>
      <c r="BU189" s="201"/>
    </row>
    <row r="190" s="2" customFormat="1" ht="33" customHeight="1" spans="1:73">
      <c r="A190" s="83">
        <v>9</v>
      </c>
      <c r="B190" s="100" t="s">
        <v>1581</v>
      </c>
      <c r="C190" s="99" t="s">
        <v>1630</v>
      </c>
      <c r="D190" s="98">
        <v>653226</v>
      </c>
      <c r="E190" s="99" t="s">
        <v>1638</v>
      </c>
      <c r="F190" s="98" t="s">
        <v>1639</v>
      </c>
      <c r="G190" s="99" t="s">
        <v>1633</v>
      </c>
      <c r="H190" s="316" t="s">
        <v>61</v>
      </c>
      <c r="I190" s="98" t="s">
        <v>241</v>
      </c>
      <c r="J190" s="81" t="s">
        <v>291</v>
      </c>
      <c r="K190" s="81">
        <v>2</v>
      </c>
      <c r="L190" s="110">
        <v>44105</v>
      </c>
      <c r="M190" s="110">
        <v>44501</v>
      </c>
      <c r="N190" s="99" t="s">
        <v>1633</v>
      </c>
      <c r="O190" s="99" t="s">
        <v>1633</v>
      </c>
      <c r="P190" s="99" t="s">
        <v>1640</v>
      </c>
      <c r="Q190" s="99" t="s">
        <v>1641</v>
      </c>
      <c r="R190" s="146">
        <v>9500</v>
      </c>
      <c r="S190" s="81" t="s">
        <v>213</v>
      </c>
      <c r="T190" s="81" t="s">
        <v>213</v>
      </c>
      <c r="U190" s="81" t="s">
        <v>213</v>
      </c>
      <c r="V190" s="81" t="s">
        <v>213</v>
      </c>
      <c r="W190" s="81" t="s">
        <v>213</v>
      </c>
      <c r="X190" s="81" t="s">
        <v>213</v>
      </c>
      <c r="Y190" s="81" t="s">
        <v>213</v>
      </c>
      <c r="Z190" s="81" t="s">
        <v>213</v>
      </c>
      <c r="AA190" s="81" t="s">
        <v>213</v>
      </c>
      <c r="AB190" s="146"/>
      <c r="AC190" s="146"/>
      <c r="AD190" s="82" t="s">
        <v>213</v>
      </c>
      <c r="AE190" s="81" t="s">
        <v>213</v>
      </c>
      <c r="AF190" s="98" t="s">
        <v>1642</v>
      </c>
      <c r="AG190" s="81" t="s">
        <v>548</v>
      </c>
      <c r="AH190" s="81" t="s">
        <v>214</v>
      </c>
      <c r="AI190" s="81" t="s">
        <v>214</v>
      </c>
      <c r="AJ190" s="81" t="s">
        <v>260</v>
      </c>
      <c r="AK190" s="146">
        <f t="shared" si="37"/>
        <v>9500</v>
      </c>
      <c r="AL190" s="146"/>
      <c r="AM190" s="146">
        <v>4000</v>
      </c>
      <c r="AN190" s="146"/>
      <c r="AO190" s="146"/>
      <c r="AP190" s="146">
        <v>5500</v>
      </c>
      <c r="AQ190" s="146">
        <f t="shared" si="38"/>
        <v>0</v>
      </c>
      <c r="AR190" s="146"/>
      <c r="AS190" s="146"/>
      <c r="AT190" s="146"/>
      <c r="AU190" s="146"/>
      <c r="AV190" s="146"/>
      <c r="AW190" s="146">
        <v>4000</v>
      </c>
      <c r="AX190" s="146">
        <v>4000</v>
      </c>
      <c r="AY190" s="146"/>
      <c r="AZ190" s="146"/>
      <c r="BA190" s="146"/>
      <c r="BB190" s="146"/>
      <c r="BC190" s="146">
        <v>4000</v>
      </c>
      <c r="BD190" s="146"/>
      <c r="BE190" s="146" t="s">
        <v>10</v>
      </c>
      <c r="BF190" s="146">
        <f t="shared" si="40"/>
        <v>9753.3</v>
      </c>
      <c r="BG190" s="146">
        <v>9753.3</v>
      </c>
      <c r="BH190" s="146"/>
      <c r="BI190" s="146"/>
      <c r="BJ190" s="146">
        <f t="shared" si="41"/>
        <v>146.3</v>
      </c>
      <c r="BK190" s="146"/>
      <c r="BL190" s="146">
        <v>146.3</v>
      </c>
      <c r="BM190" s="146">
        <v>1.66</v>
      </c>
      <c r="BN190" s="146">
        <v>10</v>
      </c>
      <c r="BO190" s="146"/>
      <c r="BP190" s="146"/>
      <c r="BQ190" s="146"/>
      <c r="BR190" s="146"/>
      <c r="BS190" s="146"/>
      <c r="BT190" s="201"/>
      <c r="BU190" s="201"/>
    </row>
    <row r="191" s="2" customFormat="1" ht="33" customHeight="1" spans="1:73">
      <c r="A191" s="83">
        <v>10</v>
      </c>
      <c r="B191" s="100" t="s">
        <v>1581</v>
      </c>
      <c r="C191" s="99" t="s">
        <v>1630</v>
      </c>
      <c r="D191" s="98">
        <v>653226</v>
      </c>
      <c r="E191" s="99" t="s">
        <v>1643</v>
      </c>
      <c r="F191" s="98" t="s">
        <v>1644</v>
      </c>
      <c r="G191" s="99" t="s">
        <v>1633</v>
      </c>
      <c r="H191" s="316" t="s">
        <v>59</v>
      </c>
      <c r="I191" s="98" t="s">
        <v>209</v>
      </c>
      <c r="J191" s="81" t="s">
        <v>302</v>
      </c>
      <c r="K191" s="81">
        <v>3</v>
      </c>
      <c r="L191" s="110">
        <v>43678</v>
      </c>
      <c r="M191" s="110">
        <v>44409</v>
      </c>
      <c r="N191" s="99" t="s">
        <v>1633</v>
      </c>
      <c r="O191" s="99" t="s">
        <v>1633</v>
      </c>
      <c r="P191" s="99" t="s">
        <v>1645</v>
      </c>
      <c r="Q191" s="99" t="s">
        <v>1646</v>
      </c>
      <c r="R191" s="146">
        <v>49000</v>
      </c>
      <c r="S191" s="81" t="s">
        <v>213</v>
      </c>
      <c r="T191" s="81" t="s">
        <v>213</v>
      </c>
      <c r="U191" s="81" t="s">
        <v>213</v>
      </c>
      <c r="V191" s="81" t="s">
        <v>213</v>
      </c>
      <c r="W191" s="81" t="s">
        <v>213</v>
      </c>
      <c r="X191" s="81" t="s">
        <v>213</v>
      </c>
      <c r="Y191" s="81" t="s">
        <v>213</v>
      </c>
      <c r="Z191" s="81" t="s">
        <v>213</v>
      </c>
      <c r="AA191" s="81" t="s">
        <v>213</v>
      </c>
      <c r="AB191" s="146"/>
      <c r="AC191" s="146"/>
      <c r="AD191" s="82" t="s">
        <v>213</v>
      </c>
      <c r="AE191" s="81" t="s">
        <v>213</v>
      </c>
      <c r="AF191" s="98" t="s">
        <v>1647</v>
      </c>
      <c r="AG191" s="81" t="s">
        <v>548</v>
      </c>
      <c r="AH191" s="81" t="s">
        <v>214</v>
      </c>
      <c r="AI191" s="81" t="s">
        <v>214</v>
      </c>
      <c r="AJ191" s="81" t="s">
        <v>260</v>
      </c>
      <c r="AK191" s="146">
        <f t="shared" si="37"/>
        <v>49000</v>
      </c>
      <c r="AL191" s="146"/>
      <c r="AM191" s="146">
        <v>2000</v>
      </c>
      <c r="AN191" s="146"/>
      <c r="AO191" s="146"/>
      <c r="AP191" s="146">
        <v>47000</v>
      </c>
      <c r="AQ191" s="146">
        <f t="shared" si="38"/>
        <v>0</v>
      </c>
      <c r="AR191" s="146"/>
      <c r="AS191" s="146"/>
      <c r="AT191" s="146"/>
      <c r="AU191" s="146"/>
      <c r="AV191" s="146"/>
      <c r="AW191" s="146">
        <v>2000</v>
      </c>
      <c r="AX191" s="146">
        <v>2000</v>
      </c>
      <c r="AY191" s="146"/>
      <c r="AZ191" s="146"/>
      <c r="BA191" s="146"/>
      <c r="BB191" s="146"/>
      <c r="BC191" s="146">
        <v>2000</v>
      </c>
      <c r="BD191" s="146"/>
      <c r="BE191" s="146" t="s">
        <v>10</v>
      </c>
      <c r="BF191" s="146">
        <f t="shared" si="40"/>
        <v>98691.12</v>
      </c>
      <c r="BG191" s="146">
        <v>98691.12</v>
      </c>
      <c r="BH191" s="146"/>
      <c r="BI191" s="146"/>
      <c r="BJ191" s="146">
        <f t="shared" si="41"/>
        <v>45399.2</v>
      </c>
      <c r="BK191" s="146"/>
      <c r="BL191" s="146">
        <v>45399.2</v>
      </c>
      <c r="BM191" s="146">
        <v>1.52</v>
      </c>
      <c r="BN191" s="146">
        <v>10</v>
      </c>
      <c r="BO191" s="146"/>
      <c r="BP191" s="146"/>
      <c r="BQ191" s="146"/>
      <c r="BR191" s="146"/>
      <c r="BS191" s="146"/>
      <c r="BT191" s="201"/>
      <c r="BU191" s="201"/>
    </row>
    <row r="192" s="2" customFormat="1" ht="33" customHeight="1" spans="1:73">
      <c r="A192" s="83">
        <v>11</v>
      </c>
      <c r="B192" s="100" t="s">
        <v>1581</v>
      </c>
      <c r="C192" s="99" t="s">
        <v>1648</v>
      </c>
      <c r="D192" s="98">
        <v>653201</v>
      </c>
      <c r="E192" s="99" t="s">
        <v>1649</v>
      </c>
      <c r="F192" s="98" t="s">
        <v>1650</v>
      </c>
      <c r="G192" s="99" t="s">
        <v>1651</v>
      </c>
      <c r="H192" s="316" t="s">
        <v>55</v>
      </c>
      <c r="I192" s="98" t="s">
        <v>209</v>
      </c>
      <c r="J192" s="81">
        <v>2020</v>
      </c>
      <c r="K192" s="81">
        <v>1</v>
      </c>
      <c r="L192" s="110">
        <v>43983</v>
      </c>
      <c r="M192" s="110">
        <v>44165</v>
      </c>
      <c r="N192" s="99" t="s">
        <v>1651</v>
      </c>
      <c r="O192" s="99" t="s">
        <v>1652</v>
      </c>
      <c r="P192" s="99" t="s">
        <v>1653</v>
      </c>
      <c r="Q192" s="99" t="s">
        <v>1654</v>
      </c>
      <c r="R192" s="146">
        <v>9742</v>
      </c>
      <c r="S192" s="81" t="s">
        <v>213</v>
      </c>
      <c r="T192" s="81" t="s">
        <v>213</v>
      </c>
      <c r="U192" s="81" t="s">
        <v>213</v>
      </c>
      <c r="V192" s="81" t="s">
        <v>213</v>
      </c>
      <c r="W192" s="81" t="s">
        <v>213</v>
      </c>
      <c r="X192" s="81" t="s">
        <v>213</v>
      </c>
      <c r="Y192" s="81" t="s">
        <v>213</v>
      </c>
      <c r="Z192" s="81" t="s">
        <v>213</v>
      </c>
      <c r="AA192" s="81" t="s">
        <v>213</v>
      </c>
      <c r="AB192" s="146"/>
      <c r="AC192" s="146"/>
      <c r="AD192" s="82" t="s">
        <v>213</v>
      </c>
      <c r="AE192" s="81" t="s">
        <v>213</v>
      </c>
      <c r="AF192" s="98" t="s">
        <v>1655</v>
      </c>
      <c r="AG192" s="81" t="s">
        <v>235</v>
      </c>
      <c r="AH192" s="81" t="s">
        <v>214</v>
      </c>
      <c r="AI192" s="81" t="s">
        <v>214</v>
      </c>
      <c r="AJ192" s="81" t="s">
        <v>260</v>
      </c>
      <c r="AK192" s="146">
        <f t="shared" si="37"/>
        <v>9742</v>
      </c>
      <c r="AL192" s="146">
        <v>3742</v>
      </c>
      <c r="AM192" s="146">
        <v>6000</v>
      </c>
      <c r="AN192" s="146"/>
      <c r="AO192" s="146"/>
      <c r="AP192" s="146"/>
      <c r="AQ192" s="146">
        <f t="shared" si="38"/>
        <v>3742</v>
      </c>
      <c r="AR192" s="146">
        <v>3742</v>
      </c>
      <c r="AS192" s="146"/>
      <c r="AT192" s="146"/>
      <c r="AU192" s="146"/>
      <c r="AV192" s="146"/>
      <c r="AW192" s="146">
        <v>6000</v>
      </c>
      <c r="AX192" s="146">
        <v>6000</v>
      </c>
      <c r="AY192" s="146"/>
      <c r="AZ192" s="146"/>
      <c r="BA192" s="146"/>
      <c r="BB192" s="146"/>
      <c r="BC192" s="146">
        <v>6000</v>
      </c>
      <c r="BD192" s="146"/>
      <c r="BE192" s="146" t="s">
        <v>10</v>
      </c>
      <c r="BF192" s="146">
        <v>20341.96</v>
      </c>
      <c r="BG192" s="146">
        <v>20341.96</v>
      </c>
      <c r="BH192" s="146"/>
      <c r="BI192" s="146"/>
      <c r="BJ192" s="146">
        <v>10195.6</v>
      </c>
      <c r="BK192" s="146">
        <v>9742</v>
      </c>
      <c r="BL192" s="146">
        <v>453.6</v>
      </c>
      <c r="BM192" s="146">
        <v>1.77</v>
      </c>
      <c r="BN192" s="146">
        <v>10</v>
      </c>
      <c r="BO192" s="146">
        <v>3742</v>
      </c>
      <c r="BP192" s="146">
        <v>3742</v>
      </c>
      <c r="BQ192" s="146"/>
      <c r="BR192" s="146"/>
      <c r="BS192" s="146"/>
      <c r="BT192" s="201"/>
      <c r="BU192" s="201"/>
    </row>
    <row r="193" s="2" customFormat="1" ht="33" customHeight="1" spans="1:73">
      <c r="A193" s="83">
        <v>12</v>
      </c>
      <c r="B193" s="100" t="s">
        <v>1581</v>
      </c>
      <c r="C193" s="99" t="s">
        <v>1648</v>
      </c>
      <c r="D193" s="98">
        <v>653201</v>
      </c>
      <c r="E193" s="99" t="s">
        <v>1656</v>
      </c>
      <c r="F193" s="98" t="s">
        <v>1657</v>
      </c>
      <c r="G193" s="99" t="s">
        <v>1658</v>
      </c>
      <c r="H193" s="316" t="s">
        <v>59</v>
      </c>
      <c r="I193" s="98" t="s">
        <v>209</v>
      </c>
      <c r="J193" s="81">
        <v>2020</v>
      </c>
      <c r="K193" s="81">
        <v>2</v>
      </c>
      <c r="L193" s="110">
        <v>43891</v>
      </c>
      <c r="M193" s="110">
        <v>44347</v>
      </c>
      <c r="N193" s="99" t="s">
        <v>1658</v>
      </c>
      <c r="O193" s="99" t="s">
        <v>1659</v>
      </c>
      <c r="P193" s="99" t="s">
        <v>1660</v>
      </c>
      <c r="Q193" s="99" t="s">
        <v>1661</v>
      </c>
      <c r="R193" s="146">
        <v>10915</v>
      </c>
      <c r="S193" s="81" t="s">
        <v>213</v>
      </c>
      <c r="T193" s="81" t="s">
        <v>213</v>
      </c>
      <c r="U193" s="81" t="s">
        <v>213</v>
      </c>
      <c r="V193" s="81" t="s">
        <v>213</v>
      </c>
      <c r="W193" s="81" t="s">
        <v>213</v>
      </c>
      <c r="X193" s="81" t="s">
        <v>213</v>
      </c>
      <c r="Y193" s="81" t="s">
        <v>213</v>
      </c>
      <c r="Z193" s="81" t="s">
        <v>213</v>
      </c>
      <c r="AA193" s="81" t="s">
        <v>213</v>
      </c>
      <c r="AB193" s="146"/>
      <c r="AC193" s="146"/>
      <c r="AD193" s="82" t="s">
        <v>213</v>
      </c>
      <c r="AE193" s="81" t="s">
        <v>213</v>
      </c>
      <c r="AF193" s="98" t="s">
        <v>1662</v>
      </c>
      <c r="AG193" s="81" t="s">
        <v>215</v>
      </c>
      <c r="AH193" s="81" t="s">
        <v>214</v>
      </c>
      <c r="AI193" s="81" t="s">
        <v>214</v>
      </c>
      <c r="AJ193" s="81" t="s">
        <v>260</v>
      </c>
      <c r="AK193" s="146">
        <f t="shared" si="37"/>
        <v>10915</v>
      </c>
      <c r="AL193" s="146">
        <v>3915</v>
      </c>
      <c r="AM193" s="146">
        <v>7000</v>
      </c>
      <c r="AN193" s="146"/>
      <c r="AO193" s="146"/>
      <c r="AP193" s="146"/>
      <c r="AQ193" s="146">
        <f t="shared" si="38"/>
        <v>2500</v>
      </c>
      <c r="AR193" s="146">
        <v>2500</v>
      </c>
      <c r="AS193" s="146"/>
      <c r="AT193" s="146"/>
      <c r="AU193" s="146"/>
      <c r="AV193" s="146"/>
      <c r="AW193" s="146">
        <v>1000</v>
      </c>
      <c r="AX193" s="146">
        <v>2000</v>
      </c>
      <c r="AY193" s="146">
        <v>6000</v>
      </c>
      <c r="AZ193" s="146">
        <v>6000</v>
      </c>
      <c r="BA193" s="146"/>
      <c r="BB193" s="146"/>
      <c r="BC193" s="146">
        <v>2000</v>
      </c>
      <c r="BD193" s="146"/>
      <c r="BE193" s="146" t="s">
        <v>10</v>
      </c>
      <c r="BF193" s="146">
        <f t="shared" ref="BF193:BF211" si="42">BG193+BH193+BI193</f>
        <v>17509.36</v>
      </c>
      <c r="BG193" s="146">
        <v>17509.36</v>
      </c>
      <c r="BH193" s="146"/>
      <c r="BI193" s="146"/>
      <c r="BJ193" s="146">
        <f t="shared" ref="BJ193:BJ211" si="43">BK193+BL193</f>
        <v>11141.11</v>
      </c>
      <c r="BK193" s="146">
        <v>10914.96</v>
      </c>
      <c r="BL193" s="146">
        <v>226.15</v>
      </c>
      <c r="BM193" s="146">
        <v>1.54</v>
      </c>
      <c r="BN193" s="146">
        <v>10</v>
      </c>
      <c r="BO193" s="146">
        <v>2500</v>
      </c>
      <c r="BP193" s="146">
        <v>2500</v>
      </c>
      <c r="BQ193" s="146"/>
      <c r="BR193" s="146"/>
      <c r="BS193" s="146"/>
      <c r="BT193" s="201"/>
      <c r="BU193" s="201"/>
    </row>
    <row r="194" s="34" customFormat="1" ht="33" customHeight="1" spans="1:73">
      <c r="A194" s="331" t="s">
        <v>1663</v>
      </c>
      <c r="B194" s="332"/>
      <c r="C194" s="332"/>
      <c r="D194" s="332"/>
      <c r="E194" s="332"/>
      <c r="F194" s="333"/>
      <c r="G194" s="334"/>
      <c r="H194" s="334"/>
      <c r="I194" s="334"/>
      <c r="J194" s="334"/>
      <c r="K194" s="354"/>
      <c r="L194" s="355"/>
      <c r="M194" s="355"/>
      <c r="N194" s="334"/>
      <c r="O194" s="334"/>
      <c r="P194" s="334"/>
      <c r="Q194" s="334"/>
      <c r="R194" s="364">
        <f>SUM(R195:R212)</f>
        <v>2215712.57</v>
      </c>
      <c r="S194" s="365"/>
      <c r="T194" s="365"/>
      <c r="U194" s="365"/>
      <c r="V194" s="365"/>
      <c r="W194" s="365"/>
      <c r="X194" s="365"/>
      <c r="Y194" s="365"/>
      <c r="Z194" s="365"/>
      <c r="AA194" s="373"/>
      <c r="AB194" s="133"/>
      <c r="AC194" s="133"/>
      <c r="AD194" s="374"/>
      <c r="AE194" s="365"/>
      <c r="AF194" s="365"/>
      <c r="AG194" s="365"/>
      <c r="AH194" s="365"/>
      <c r="AI194" s="365"/>
      <c r="AJ194" s="365"/>
      <c r="AK194" s="364">
        <f t="shared" ref="AK194:BD194" si="44">SUM(AK195:AK212)</f>
        <v>2215712.57</v>
      </c>
      <c r="AL194" s="364">
        <f t="shared" si="44"/>
        <v>1756712.57</v>
      </c>
      <c r="AM194" s="364">
        <f t="shared" si="44"/>
        <v>439000</v>
      </c>
      <c r="AN194" s="364">
        <f t="shared" si="44"/>
        <v>0</v>
      </c>
      <c r="AO194" s="364">
        <f t="shared" si="44"/>
        <v>20000</v>
      </c>
      <c r="AP194" s="364">
        <f t="shared" si="44"/>
        <v>0</v>
      </c>
      <c r="AQ194" s="364">
        <f t="shared" si="44"/>
        <v>269592.57</v>
      </c>
      <c r="AR194" s="364">
        <f t="shared" si="44"/>
        <v>89592.57</v>
      </c>
      <c r="AS194" s="364">
        <f t="shared" si="44"/>
        <v>180000</v>
      </c>
      <c r="AT194" s="364">
        <f t="shared" si="44"/>
        <v>0</v>
      </c>
      <c r="AU194" s="364">
        <f t="shared" si="44"/>
        <v>0</v>
      </c>
      <c r="AV194" s="364">
        <f t="shared" si="44"/>
        <v>0</v>
      </c>
      <c r="AW194" s="364">
        <f t="shared" si="44"/>
        <v>1062600</v>
      </c>
      <c r="AX194" s="364">
        <f t="shared" si="44"/>
        <v>200000</v>
      </c>
      <c r="AY194" s="364">
        <f t="shared" si="44"/>
        <v>688400</v>
      </c>
      <c r="AZ194" s="364">
        <f t="shared" si="44"/>
        <v>59000</v>
      </c>
      <c r="BA194" s="364">
        <f t="shared" si="44"/>
        <v>195120</v>
      </c>
      <c r="BB194" s="380">
        <f t="shared" si="44"/>
        <v>0</v>
      </c>
      <c r="BC194" s="133">
        <f t="shared" si="44"/>
        <v>200000</v>
      </c>
      <c r="BD194" s="381">
        <f t="shared" si="44"/>
        <v>10000</v>
      </c>
      <c r="BE194" s="364"/>
      <c r="BF194" s="364">
        <f t="shared" ref="BF194:BL194" si="45">SUM(BF195:BF212)</f>
        <v>3202114.51</v>
      </c>
      <c r="BG194" s="364">
        <f t="shared" si="45"/>
        <v>3164914.51</v>
      </c>
      <c r="BH194" s="364">
        <f t="shared" si="45"/>
        <v>37200</v>
      </c>
      <c r="BI194" s="364">
        <f t="shared" si="45"/>
        <v>0</v>
      </c>
      <c r="BJ194" s="364">
        <f t="shared" si="45"/>
        <v>4050140.51</v>
      </c>
      <c r="BK194" s="364">
        <f t="shared" si="45"/>
        <v>2215712.57</v>
      </c>
      <c r="BL194" s="364">
        <f t="shared" si="45"/>
        <v>1834427.94</v>
      </c>
      <c r="BM194" s="364"/>
      <c r="BN194" s="364"/>
      <c r="BO194" s="364"/>
      <c r="BP194" s="364"/>
      <c r="BQ194" s="364"/>
      <c r="BR194" s="364"/>
      <c r="BS194" s="364"/>
      <c r="BT194" s="19"/>
      <c r="BU194" s="19"/>
    </row>
    <row r="195" s="10" customFormat="1" ht="33" customHeight="1" spans="1:73">
      <c r="A195" s="335">
        <v>1</v>
      </c>
      <c r="B195" s="336" t="s">
        <v>1664</v>
      </c>
      <c r="C195" s="336" t="s">
        <v>1665</v>
      </c>
      <c r="D195" s="335">
        <v>654000</v>
      </c>
      <c r="E195" s="336" t="s">
        <v>1666</v>
      </c>
      <c r="F195" s="336" t="s">
        <v>1667</v>
      </c>
      <c r="G195" s="336" t="s">
        <v>1668</v>
      </c>
      <c r="H195" s="336" t="s">
        <v>3</v>
      </c>
      <c r="I195" s="336" t="s">
        <v>209</v>
      </c>
      <c r="J195" s="336" t="s">
        <v>1669</v>
      </c>
      <c r="K195" s="335">
        <v>3</v>
      </c>
      <c r="L195" s="356">
        <v>43586</v>
      </c>
      <c r="M195" s="356">
        <v>44377</v>
      </c>
      <c r="N195" s="336" t="s">
        <v>1668</v>
      </c>
      <c r="O195" s="336" t="s">
        <v>1670</v>
      </c>
      <c r="P195" s="336" t="s">
        <v>1671</v>
      </c>
      <c r="Q195" s="336" t="s">
        <v>1672</v>
      </c>
      <c r="R195" s="366">
        <v>248808.57</v>
      </c>
      <c r="S195" s="367" t="s">
        <v>213</v>
      </c>
      <c r="T195" s="367" t="s">
        <v>213</v>
      </c>
      <c r="U195" s="367" t="s">
        <v>213</v>
      </c>
      <c r="V195" s="367" t="s">
        <v>213</v>
      </c>
      <c r="W195" s="367" t="s">
        <v>213</v>
      </c>
      <c r="X195" s="367" t="s">
        <v>213</v>
      </c>
      <c r="Y195" s="367" t="s">
        <v>213</v>
      </c>
      <c r="Z195" s="367" t="s">
        <v>213</v>
      </c>
      <c r="AA195" s="367" t="s">
        <v>213</v>
      </c>
      <c r="AB195" s="375"/>
      <c r="AC195" s="375"/>
      <c r="AD195" s="367" t="s">
        <v>213</v>
      </c>
      <c r="AE195" s="367" t="s">
        <v>213</v>
      </c>
      <c r="AF195" s="367" t="s">
        <v>1673</v>
      </c>
      <c r="AG195" s="367" t="s">
        <v>1356</v>
      </c>
      <c r="AH195" s="338" t="s">
        <v>214</v>
      </c>
      <c r="AI195" s="338" t="s">
        <v>214</v>
      </c>
      <c r="AJ195" s="338" t="s">
        <v>260</v>
      </c>
      <c r="AK195" s="378">
        <v>248808.57</v>
      </c>
      <c r="AL195" s="378">
        <v>107808.57</v>
      </c>
      <c r="AM195" s="378">
        <v>141000</v>
      </c>
      <c r="AN195" s="378"/>
      <c r="AO195" s="378"/>
      <c r="AP195" s="378"/>
      <c r="AQ195" s="378">
        <v>188808.57</v>
      </c>
      <c r="AR195" s="378">
        <v>88808.57</v>
      </c>
      <c r="AS195" s="378">
        <v>100000</v>
      </c>
      <c r="AT195" s="378"/>
      <c r="AU195" s="378"/>
      <c r="AV195" s="378"/>
      <c r="AW195" s="378">
        <v>60000</v>
      </c>
      <c r="AX195" s="378">
        <v>41000</v>
      </c>
      <c r="AY195" s="378"/>
      <c r="AZ195" s="378"/>
      <c r="BA195" s="378"/>
      <c r="BB195" s="378"/>
      <c r="BC195" s="375">
        <v>41000</v>
      </c>
      <c r="BD195" s="366"/>
      <c r="BE195" s="378" t="s">
        <v>13</v>
      </c>
      <c r="BF195" s="378">
        <f t="shared" si="42"/>
        <v>388230</v>
      </c>
      <c r="BG195" s="378">
        <v>388230</v>
      </c>
      <c r="BH195" s="378">
        <v>0</v>
      </c>
      <c r="BI195" s="378">
        <v>0</v>
      </c>
      <c r="BJ195" s="378">
        <f t="shared" si="43"/>
        <v>280632.7</v>
      </c>
      <c r="BK195" s="378">
        <v>248808.57</v>
      </c>
      <c r="BL195" s="378">
        <v>31824.13</v>
      </c>
      <c r="BM195" s="378">
        <v>1.52</v>
      </c>
      <c r="BN195" s="378">
        <v>15</v>
      </c>
      <c r="BO195" s="378"/>
      <c r="BP195" s="378"/>
      <c r="BQ195" s="378"/>
      <c r="BR195" s="378"/>
      <c r="BS195" s="378"/>
      <c r="BT195" s="367"/>
      <c r="BU195" s="367"/>
    </row>
    <row r="196" s="51" customFormat="1" ht="33" customHeight="1" spans="1:73">
      <c r="A196" s="337">
        <v>2</v>
      </c>
      <c r="B196" s="336" t="s">
        <v>1664</v>
      </c>
      <c r="C196" s="338" t="s">
        <v>1665</v>
      </c>
      <c r="D196" s="337">
        <v>654000</v>
      </c>
      <c r="E196" s="338" t="s">
        <v>1675</v>
      </c>
      <c r="F196" s="338" t="s">
        <v>1676</v>
      </c>
      <c r="G196" s="338" t="s">
        <v>1677</v>
      </c>
      <c r="H196" s="339" t="s">
        <v>41</v>
      </c>
      <c r="I196" s="338" t="s">
        <v>209</v>
      </c>
      <c r="J196" s="338" t="s">
        <v>186</v>
      </c>
      <c r="K196" s="337">
        <v>1</v>
      </c>
      <c r="L196" s="357">
        <v>44256</v>
      </c>
      <c r="M196" s="357">
        <v>44348</v>
      </c>
      <c r="N196" s="338" t="s">
        <v>1678</v>
      </c>
      <c r="O196" s="338" t="s">
        <v>11</v>
      </c>
      <c r="P196" s="338" t="s">
        <v>1679</v>
      </c>
      <c r="Q196" s="338" t="s">
        <v>1680</v>
      </c>
      <c r="R196" s="266">
        <v>57000</v>
      </c>
      <c r="S196" s="338" t="s">
        <v>213</v>
      </c>
      <c r="T196" s="338" t="s">
        <v>213</v>
      </c>
      <c r="U196" s="338" t="s">
        <v>213</v>
      </c>
      <c r="V196" s="338" t="s">
        <v>213</v>
      </c>
      <c r="W196" s="338" t="s">
        <v>213</v>
      </c>
      <c r="X196" s="338" t="s">
        <v>213</v>
      </c>
      <c r="Y196" s="338" t="s">
        <v>213</v>
      </c>
      <c r="Z196" s="338" t="s">
        <v>213</v>
      </c>
      <c r="AA196" s="338" t="s">
        <v>213</v>
      </c>
      <c r="AB196" s="266"/>
      <c r="AC196" s="266"/>
      <c r="AD196" s="376" t="s">
        <v>213</v>
      </c>
      <c r="AE196" s="338" t="s">
        <v>213</v>
      </c>
      <c r="AF196" s="338" t="s">
        <v>1681</v>
      </c>
      <c r="AG196" s="338" t="s">
        <v>548</v>
      </c>
      <c r="AH196" s="338" t="s">
        <v>214</v>
      </c>
      <c r="AI196" s="338" t="s">
        <v>214</v>
      </c>
      <c r="AJ196" s="338" t="s">
        <v>260</v>
      </c>
      <c r="AK196" s="379">
        <v>57000</v>
      </c>
      <c r="AL196" s="379">
        <v>25000</v>
      </c>
      <c r="AM196" s="379">
        <v>32000</v>
      </c>
      <c r="AN196" s="379"/>
      <c r="AO196" s="379">
        <v>0</v>
      </c>
      <c r="AP196" s="379">
        <v>0</v>
      </c>
      <c r="AQ196" s="379">
        <v>0</v>
      </c>
      <c r="AR196" s="379">
        <v>0</v>
      </c>
      <c r="AS196" s="379">
        <v>0</v>
      </c>
      <c r="AT196" s="379">
        <v>0</v>
      </c>
      <c r="AU196" s="379"/>
      <c r="AV196" s="379">
        <v>0</v>
      </c>
      <c r="AW196" s="379">
        <v>57000</v>
      </c>
      <c r="AX196" s="379">
        <v>32000</v>
      </c>
      <c r="AY196" s="379"/>
      <c r="AZ196" s="379">
        <v>0</v>
      </c>
      <c r="BA196" s="379"/>
      <c r="BB196" s="379">
        <v>0</v>
      </c>
      <c r="BC196" s="266">
        <v>32000</v>
      </c>
      <c r="BD196" s="266">
        <v>0</v>
      </c>
      <c r="BE196" s="379" t="s">
        <v>16</v>
      </c>
      <c r="BF196" s="378">
        <f t="shared" si="42"/>
        <v>299282.24</v>
      </c>
      <c r="BG196" s="379">
        <v>299282.24</v>
      </c>
      <c r="BH196" s="379">
        <v>0</v>
      </c>
      <c r="BI196" s="379">
        <v>0</v>
      </c>
      <c r="BJ196" s="378">
        <f t="shared" si="43"/>
        <v>242474.23</v>
      </c>
      <c r="BK196" s="379">
        <v>57000</v>
      </c>
      <c r="BL196" s="379">
        <v>185474.23</v>
      </c>
      <c r="BM196" s="379">
        <v>1.92</v>
      </c>
      <c r="BN196" s="379">
        <v>20</v>
      </c>
      <c r="BO196" s="379"/>
      <c r="BP196" s="379"/>
      <c r="BQ196" s="379"/>
      <c r="BR196" s="379"/>
      <c r="BS196" s="379"/>
      <c r="BT196" s="368"/>
      <c r="BU196" s="368"/>
    </row>
    <row r="197" s="51" customFormat="1" ht="33" customHeight="1" spans="1:73">
      <c r="A197" s="335">
        <v>3</v>
      </c>
      <c r="B197" s="336" t="s">
        <v>1664</v>
      </c>
      <c r="C197" s="338" t="s">
        <v>1682</v>
      </c>
      <c r="D197" s="337">
        <v>654003</v>
      </c>
      <c r="E197" s="338" t="s">
        <v>1683</v>
      </c>
      <c r="F197" s="338" t="s">
        <v>1684</v>
      </c>
      <c r="G197" s="338" t="s">
        <v>1685</v>
      </c>
      <c r="H197" s="338" t="s">
        <v>55</v>
      </c>
      <c r="I197" s="338" t="s">
        <v>209</v>
      </c>
      <c r="J197" s="338" t="s">
        <v>302</v>
      </c>
      <c r="K197" s="337">
        <v>2</v>
      </c>
      <c r="L197" s="357">
        <v>43922</v>
      </c>
      <c r="M197" s="357">
        <v>44560</v>
      </c>
      <c r="N197" s="338" t="s">
        <v>1685</v>
      </c>
      <c r="O197" s="338" t="s">
        <v>1191</v>
      </c>
      <c r="P197" s="338" t="s">
        <v>1686</v>
      </c>
      <c r="Q197" s="368" t="s">
        <v>1687</v>
      </c>
      <c r="R197" s="266">
        <v>35000</v>
      </c>
      <c r="S197" s="338" t="s">
        <v>213</v>
      </c>
      <c r="T197" s="338" t="s">
        <v>213</v>
      </c>
      <c r="U197" s="338" t="s">
        <v>213</v>
      </c>
      <c r="V197" s="338" t="s">
        <v>213</v>
      </c>
      <c r="W197" s="338" t="s">
        <v>213</v>
      </c>
      <c r="X197" s="338" t="s">
        <v>213</v>
      </c>
      <c r="Y197" s="338" t="s">
        <v>213</v>
      </c>
      <c r="Z197" s="338" t="s">
        <v>213</v>
      </c>
      <c r="AA197" s="338" t="s">
        <v>213</v>
      </c>
      <c r="AB197" s="266">
        <v>0</v>
      </c>
      <c r="AC197" s="266">
        <v>0</v>
      </c>
      <c r="AD197" s="376" t="s">
        <v>213</v>
      </c>
      <c r="AE197" s="338" t="s">
        <v>213</v>
      </c>
      <c r="AF197" s="338" t="s">
        <v>1688</v>
      </c>
      <c r="AG197" s="338" t="s">
        <v>548</v>
      </c>
      <c r="AH197" s="338" t="s">
        <v>214</v>
      </c>
      <c r="AI197" s="338" t="s">
        <v>214</v>
      </c>
      <c r="AJ197" s="338" t="s">
        <v>260</v>
      </c>
      <c r="AK197" s="379">
        <v>35000</v>
      </c>
      <c r="AL197" s="379">
        <v>21000</v>
      </c>
      <c r="AM197" s="379">
        <v>14000</v>
      </c>
      <c r="AN197" s="379">
        <v>0</v>
      </c>
      <c r="AO197" s="379">
        <v>0</v>
      </c>
      <c r="AP197" s="379">
        <v>0</v>
      </c>
      <c r="AQ197" s="379">
        <v>10000</v>
      </c>
      <c r="AR197" s="379">
        <v>0</v>
      </c>
      <c r="AS197" s="379">
        <v>10000</v>
      </c>
      <c r="AT197" s="379">
        <v>0</v>
      </c>
      <c r="AU197" s="379">
        <v>0</v>
      </c>
      <c r="AV197" s="379">
        <v>0</v>
      </c>
      <c r="AW197" s="379">
        <v>25000</v>
      </c>
      <c r="AX197" s="379">
        <v>4000</v>
      </c>
      <c r="AY197" s="379"/>
      <c r="AZ197" s="379">
        <v>0</v>
      </c>
      <c r="BA197" s="379"/>
      <c r="BB197" s="379">
        <v>0</v>
      </c>
      <c r="BC197" s="266">
        <v>4000</v>
      </c>
      <c r="BD197" s="266">
        <v>0</v>
      </c>
      <c r="BE197" s="379" t="s">
        <v>13</v>
      </c>
      <c r="BF197" s="378">
        <f t="shared" si="42"/>
        <v>91710</v>
      </c>
      <c r="BG197" s="379">
        <v>73710</v>
      </c>
      <c r="BH197" s="379">
        <v>18000</v>
      </c>
      <c r="BI197" s="379">
        <v>0</v>
      </c>
      <c r="BJ197" s="378">
        <f t="shared" si="43"/>
        <v>60079.81</v>
      </c>
      <c r="BK197" s="379">
        <v>35000</v>
      </c>
      <c r="BL197" s="379">
        <v>25079.81</v>
      </c>
      <c r="BM197" s="379">
        <v>2.59</v>
      </c>
      <c r="BN197" s="379">
        <v>15</v>
      </c>
      <c r="BO197" s="379"/>
      <c r="BP197" s="379"/>
      <c r="BQ197" s="379"/>
      <c r="BR197" s="379"/>
      <c r="BS197" s="379"/>
      <c r="BT197" s="368"/>
      <c r="BU197" s="368"/>
    </row>
    <row r="198" s="51" customFormat="1" ht="33" customHeight="1" spans="1:73">
      <c r="A198" s="337">
        <v>4</v>
      </c>
      <c r="B198" s="336" t="s">
        <v>1664</v>
      </c>
      <c r="C198" s="338" t="s">
        <v>1682</v>
      </c>
      <c r="D198" s="337">
        <v>654003</v>
      </c>
      <c r="E198" s="338" t="s">
        <v>1689</v>
      </c>
      <c r="F198" s="338" t="s">
        <v>1690</v>
      </c>
      <c r="G198" s="338" t="s">
        <v>1685</v>
      </c>
      <c r="H198" s="338" t="s">
        <v>55</v>
      </c>
      <c r="I198" s="338" t="s">
        <v>209</v>
      </c>
      <c r="J198" s="338" t="s">
        <v>302</v>
      </c>
      <c r="K198" s="358">
        <v>4</v>
      </c>
      <c r="L198" s="357">
        <v>43586</v>
      </c>
      <c r="M198" s="357">
        <v>45076</v>
      </c>
      <c r="N198" s="338" t="s">
        <v>1685</v>
      </c>
      <c r="O198" s="338" t="s">
        <v>1191</v>
      </c>
      <c r="P198" s="338" t="s">
        <v>1691</v>
      </c>
      <c r="Q198" s="368" t="s">
        <v>1692</v>
      </c>
      <c r="R198" s="266">
        <v>96000</v>
      </c>
      <c r="S198" s="338" t="s">
        <v>213</v>
      </c>
      <c r="T198" s="338" t="s">
        <v>213</v>
      </c>
      <c r="U198" s="338" t="s">
        <v>213</v>
      </c>
      <c r="V198" s="338" t="s">
        <v>213</v>
      </c>
      <c r="W198" s="338" t="s">
        <v>213</v>
      </c>
      <c r="X198" s="338" t="s">
        <v>213</v>
      </c>
      <c r="Y198" s="338" t="s">
        <v>213</v>
      </c>
      <c r="Z198" s="338" t="s">
        <v>213</v>
      </c>
      <c r="AA198" s="338" t="s">
        <v>213</v>
      </c>
      <c r="AB198" s="266">
        <v>0</v>
      </c>
      <c r="AC198" s="266">
        <v>0</v>
      </c>
      <c r="AD198" s="376" t="s">
        <v>213</v>
      </c>
      <c r="AE198" s="338" t="s">
        <v>213</v>
      </c>
      <c r="AF198" s="338" t="s">
        <v>1693</v>
      </c>
      <c r="AG198" s="338" t="s">
        <v>548</v>
      </c>
      <c r="AH198" s="338" t="s">
        <v>214</v>
      </c>
      <c r="AI198" s="338" t="s">
        <v>214</v>
      </c>
      <c r="AJ198" s="338" t="s">
        <v>260</v>
      </c>
      <c r="AK198" s="379">
        <v>96000</v>
      </c>
      <c r="AL198" s="379">
        <v>70000</v>
      </c>
      <c r="AM198" s="379">
        <v>26000</v>
      </c>
      <c r="AN198" s="379">
        <v>0</v>
      </c>
      <c r="AO198" s="379">
        <v>0</v>
      </c>
      <c r="AP198" s="379">
        <v>0</v>
      </c>
      <c r="AQ198" s="379">
        <v>20000</v>
      </c>
      <c r="AR198" s="379">
        <v>0</v>
      </c>
      <c r="AS198" s="379">
        <v>20000</v>
      </c>
      <c r="AT198" s="379">
        <v>0</v>
      </c>
      <c r="AU198" s="379">
        <v>0</v>
      </c>
      <c r="AV198" s="379">
        <v>0</v>
      </c>
      <c r="AW198" s="379">
        <v>6000</v>
      </c>
      <c r="AX198" s="379">
        <v>6000</v>
      </c>
      <c r="AY198" s="379">
        <v>34000</v>
      </c>
      <c r="AZ198" s="379">
        <v>0</v>
      </c>
      <c r="BA198" s="379">
        <v>36000</v>
      </c>
      <c r="BB198" s="379">
        <v>0</v>
      </c>
      <c r="BC198" s="266">
        <v>6000</v>
      </c>
      <c r="BD198" s="266">
        <v>0</v>
      </c>
      <c r="BE198" s="379" t="s">
        <v>13</v>
      </c>
      <c r="BF198" s="378">
        <f t="shared" si="42"/>
        <v>132800</v>
      </c>
      <c r="BG198" s="379">
        <v>113600</v>
      </c>
      <c r="BH198" s="379">
        <v>19200</v>
      </c>
      <c r="BI198" s="379">
        <v>0</v>
      </c>
      <c r="BJ198" s="378">
        <f t="shared" si="43"/>
        <v>146381.29</v>
      </c>
      <c r="BK198" s="379">
        <v>96000</v>
      </c>
      <c r="BL198" s="379">
        <v>50381.29</v>
      </c>
      <c r="BM198" s="379">
        <v>1.72</v>
      </c>
      <c r="BN198" s="379">
        <v>15</v>
      </c>
      <c r="BO198" s="379"/>
      <c r="BP198" s="379"/>
      <c r="BQ198" s="379"/>
      <c r="BR198" s="379"/>
      <c r="BS198" s="379"/>
      <c r="BT198" s="368"/>
      <c r="BU198" s="368"/>
    </row>
    <row r="199" s="10" customFormat="1" ht="33" customHeight="1" spans="1:73">
      <c r="A199" s="335">
        <v>5</v>
      </c>
      <c r="B199" s="336" t="s">
        <v>1664</v>
      </c>
      <c r="C199" s="336" t="s">
        <v>1682</v>
      </c>
      <c r="D199" s="335">
        <v>654003</v>
      </c>
      <c r="E199" s="336" t="s">
        <v>1694</v>
      </c>
      <c r="F199" s="336" t="s">
        <v>1695</v>
      </c>
      <c r="G199" s="336" t="s">
        <v>1696</v>
      </c>
      <c r="H199" s="336" t="s">
        <v>55</v>
      </c>
      <c r="I199" s="336" t="s">
        <v>241</v>
      </c>
      <c r="J199" s="336" t="s">
        <v>291</v>
      </c>
      <c r="K199" s="335">
        <v>4</v>
      </c>
      <c r="L199" s="356">
        <v>44339</v>
      </c>
      <c r="M199" s="356">
        <v>45800</v>
      </c>
      <c r="N199" s="336" t="s">
        <v>1696</v>
      </c>
      <c r="O199" s="336" t="s">
        <v>1697</v>
      </c>
      <c r="P199" s="336" t="s">
        <v>1698</v>
      </c>
      <c r="Q199" s="336" t="s">
        <v>1699</v>
      </c>
      <c r="R199" s="366">
        <v>33000</v>
      </c>
      <c r="S199" s="367" t="s">
        <v>213</v>
      </c>
      <c r="T199" s="367" t="s">
        <v>213</v>
      </c>
      <c r="U199" s="367" t="s">
        <v>213</v>
      </c>
      <c r="V199" s="367" t="s">
        <v>214</v>
      </c>
      <c r="W199" s="367" t="s">
        <v>213</v>
      </c>
      <c r="X199" s="367" t="s">
        <v>213</v>
      </c>
      <c r="Y199" s="367" t="s">
        <v>213</v>
      </c>
      <c r="Z199" s="367" t="s">
        <v>213</v>
      </c>
      <c r="AA199" s="367" t="s">
        <v>213</v>
      </c>
      <c r="AB199" s="366">
        <v>0</v>
      </c>
      <c r="AC199" s="366">
        <v>0</v>
      </c>
      <c r="AD199" s="367" t="s">
        <v>213</v>
      </c>
      <c r="AE199" s="367" t="s">
        <v>213</v>
      </c>
      <c r="AF199" s="367" t="s">
        <v>1700</v>
      </c>
      <c r="AG199" s="367" t="s">
        <v>548</v>
      </c>
      <c r="AH199" s="367" t="s">
        <v>214</v>
      </c>
      <c r="AI199" s="367" t="s">
        <v>214</v>
      </c>
      <c r="AJ199" s="367" t="s">
        <v>260</v>
      </c>
      <c r="AK199" s="378">
        <v>33000</v>
      </c>
      <c r="AL199" s="378">
        <v>18000</v>
      </c>
      <c r="AM199" s="378">
        <v>15000</v>
      </c>
      <c r="AN199" s="378">
        <v>0</v>
      </c>
      <c r="AO199" s="378">
        <v>0</v>
      </c>
      <c r="AP199" s="378">
        <v>0</v>
      </c>
      <c r="AQ199" s="378">
        <v>0</v>
      </c>
      <c r="AR199" s="378">
        <v>0</v>
      </c>
      <c r="AS199" s="378">
        <v>0</v>
      </c>
      <c r="AT199" s="378">
        <v>0</v>
      </c>
      <c r="AU199" s="378">
        <v>0</v>
      </c>
      <c r="AV199" s="378">
        <v>0</v>
      </c>
      <c r="AW199" s="378">
        <v>15000</v>
      </c>
      <c r="AX199" s="378">
        <v>15000</v>
      </c>
      <c r="AY199" s="378">
        <v>5000</v>
      </c>
      <c r="AZ199" s="378">
        <v>0</v>
      </c>
      <c r="BA199" s="378">
        <v>13000</v>
      </c>
      <c r="BB199" s="378">
        <v>0</v>
      </c>
      <c r="BC199" s="375">
        <v>15000</v>
      </c>
      <c r="BD199" s="366">
        <v>0</v>
      </c>
      <c r="BE199" s="378" t="s">
        <v>13</v>
      </c>
      <c r="BF199" s="378">
        <f t="shared" si="42"/>
        <v>82500</v>
      </c>
      <c r="BG199" s="378">
        <v>82500</v>
      </c>
      <c r="BH199" s="378">
        <v>0</v>
      </c>
      <c r="BI199" s="378">
        <v>0</v>
      </c>
      <c r="BJ199" s="378">
        <f t="shared" si="43"/>
        <v>72821.33</v>
      </c>
      <c r="BK199" s="378">
        <v>33000</v>
      </c>
      <c r="BL199" s="378">
        <v>39821.33</v>
      </c>
      <c r="BM199" s="378">
        <v>1.7</v>
      </c>
      <c r="BN199" s="379">
        <v>15</v>
      </c>
      <c r="BO199" s="378"/>
      <c r="BP199" s="378"/>
      <c r="BQ199" s="378"/>
      <c r="BR199" s="378"/>
      <c r="BS199" s="378"/>
      <c r="BT199" s="367"/>
      <c r="BU199" s="367"/>
    </row>
    <row r="200" s="51" customFormat="1" ht="33" customHeight="1" spans="1:73">
      <c r="A200" s="340">
        <v>6</v>
      </c>
      <c r="B200" s="336" t="s">
        <v>1664</v>
      </c>
      <c r="C200" s="338" t="s">
        <v>1701</v>
      </c>
      <c r="D200" s="337">
        <v>654027</v>
      </c>
      <c r="E200" s="338" t="s">
        <v>1702</v>
      </c>
      <c r="F200" s="338" t="s">
        <v>1703</v>
      </c>
      <c r="G200" s="338" t="s">
        <v>1704</v>
      </c>
      <c r="H200" s="338" t="s">
        <v>41</v>
      </c>
      <c r="I200" s="338" t="s">
        <v>241</v>
      </c>
      <c r="J200" s="338" t="s">
        <v>291</v>
      </c>
      <c r="K200" s="337">
        <v>2</v>
      </c>
      <c r="L200" s="357">
        <v>44318</v>
      </c>
      <c r="M200" s="357">
        <v>44866</v>
      </c>
      <c r="N200" s="338" t="s">
        <v>1704</v>
      </c>
      <c r="O200" s="338" t="s">
        <v>1705</v>
      </c>
      <c r="P200" s="338" t="s">
        <v>1706</v>
      </c>
      <c r="Q200" s="338" t="s">
        <v>1707</v>
      </c>
      <c r="R200" s="266">
        <v>15000</v>
      </c>
      <c r="S200" s="338" t="s">
        <v>213</v>
      </c>
      <c r="T200" s="338" t="s">
        <v>213</v>
      </c>
      <c r="U200" s="338" t="s">
        <v>213</v>
      </c>
      <c r="V200" s="338" t="s">
        <v>214</v>
      </c>
      <c r="W200" s="338" t="s">
        <v>213</v>
      </c>
      <c r="X200" s="338" t="s">
        <v>213</v>
      </c>
      <c r="Y200" s="338" t="s">
        <v>213</v>
      </c>
      <c r="Z200" s="338" t="s">
        <v>213</v>
      </c>
      <c r="AA200" s="338" t="s">
        <v>213</v>
      </c>
      <c r="AB200" s="266"/>
      <c r="AC200" s="266"/>
      <c r="AD200" s="376" t="s">
        <v>213</v>
      </c>
      <c r="AE200" s="338" t="s">
        <v>213</v>
      </c>
      <c r="AF200" s="338" t="s">
        <v>1708</v>
      </c>
      <c r="AG200" s="338" t="s">
        <v>548</v>
      </c>
      <c r="AH200" s="338" t="s">
        <v>214</v>
      </c>
      <c r="AI200" s="338" t="s">
        <v>214</v>
      </c>
      <c r="AJ200" s="338" t="s">
        <v>260</v>
      </c>
      <c r="AK200" s="379">
        <v>15000</v>
      </c>
      <c r="AL200" s="379">
        <v>3000</v>
      </c>
      <c r="AM200" s="379">
        <v>12000</v>
      </c>
      <c r="AN200" s="379"/>
      <c r="AO200" s="379"/>
      <c r="AP200" s="379"/>
      <c r="AQ200" s="379"/>
      <c r="AR200" s="379"/>
      <c r="AS200" s="379"/>
      <c r="AT200" s="379"/>
      <c r="AU200" s="379"/>
      <c r="AV200" s="379"/>
      <c r="AW200" s="379">
        <v>12000</v>
      </c>
      <c r="AX200" s="379">
        <v>12000</v>
      </c>
      <c r="AY200" s="379">
        <v>3000</v>
      </c>
      <c r="AZ200" s="379">
        <v>0</v>
      </c>
      <c r="BA200" s="379"/>
      <c r="BB200" s="379"/>
      <c r="BC200" s="266">
        <v>12000</v>
      </c>
      <c r="BD200" s="266"/>
      <c r="BE200" s="379" t="s">
        <v>16</v>
      </c>
      <c r="BF200" s="378">
        <f t="shared" si="42"/>
        <v>92018.74</v>
      </c>
      <c r="BG200" s="379">
        <v>92018.74</v>
      </c>
      <c r="BH200" s="379"/>
      <c r="BI200" s="379"/>
      <c r="BJ200" s="378">
        <f t="shared" si="43"/>
        <v>46912.1</v>
      </c>
      <c r="BK200" s="379">
        <v>15000</v>
      </c>
      <c r="BL200" s="379">
        <v>31912.1</v>
      </c>
      <c r="BM200" s="379">
        <v>2.64</v>
      </c>
      <c r="BN200" s="379">
        <v>20</v>
      </c>
      <c r="BO200" s="379"/>
      <c r="BP200" s="379"/>
      <c r="BQ200" s="379"/>
      <c r="BR200" s="379"/>
      <c r="BS200" s="379"/>
      <c r="BT200" s="368"/>
      <c r="BU200" s="368"/>
    </row>
    <row r="201" s="51" customFormat="1" ht="33" customHeight="1" spans="1:73">
      <c r="A201" s="341">
        <v>7</v>
      </c>
      <c r="B201" s="227" t="s">
        <v>1664</v>
      </c>
      <c r="C201" s="338" t="s">
        <v>1701</v>
      </c>
      <c r="D201" s="337">
        <v>654027</v>
      </c>
      <c r="E201" s="338" t="s">
        <v>1709</v>
      </c>
      <c r="F201" s="338" t="s">
        <v>1710</v>
      </c>
      <c r="G201" s="338" t="s">
        <v>1711</v>
      </c>
      <c r="H201" s="338" t="s">
        <v>41</v>
      </c>
      <c r="I201" s="338" t="s">
        <v>241</v>
      </c>
      <c r="J201" s="338" t="s">
        <v>291</v>
      </c>
      <c r="K201" s="337">
        <v>3</v>
      </c>
      <c r="L201" s="357">
        <v>44287</v>
      </c>
      <c r="M201" s="357">
        <v>45200</v>
      </c>
      <c r="N201" s="338" t="s">
        <v>1711</v>
      </c>
      <c r="O201" s="338" t="s">
        <v>1670</v>
      </c>
      <c r="P201" s="338" t="s">
        <v>1712</v>
      </c>
      <c r="Q201" s="368" t="s">
        <v>1713</v>
      </c>
      <c r="R201" s="266">
        <v>41040</v>
      </c>
      <c r="S201" s="338" t="s">
        <v>213</v>
      </c>
      <c r="T201" s="338" t="s">
        <v>213</v>
      </c>
      <c r="U201" s="338" t="s">
        <v>213</v>
      </c>
      <c r="V201" s="338" t="s">
        <v>214</v>
      </c>
      <c r="W201" s="338" t="s">
        <v>213</v>
      </c>
      <c r="X201" s="338" t="s">
        <v>213</v>
      </c>
      <c r="Y201" s="338" t="s">
        <v>213</v>
      </c>
      <c r="Z201" s="338" t="s">
        <v>213</v>
      </c>
      <c r="AA201" s="338" t="s">
        <v>213</v>
      </c>
      <c r="AB201" s="266"/>
      <c r="AC201" s="266"/>
      <c r="AD201" s="376" t="s">
        <v>213</v>
      </c>
      <c r="AE201" s="338" t="s">
        <v>213</v>
      </c>
      <c r="AF201" s="338" t="s">
        <v>1714</v>
      </c>
      <c r="AG201" s="338" t="s">
        <v>548</v>
      </c>
      <c r="AH201" s="338" t="s">
        <v>214</v>
      </c>
      <c r="AI201" s="338" t="s">
        <v>214</v>
      </c>
      <c r="AJ201" s="338" t="s">
        <v>260</v>
      </c>
      <c r="AK201" s="379">
        <v>41040</v>
      </c>
      <c r="AL201" s="379">
        <v>9040</v>
      </c>
      <c r="AM201" s="379">
        <v>32000</v>
      </c>
      <c r="AN201" s="379"/>
      <c r="AO201" s="379">
        <v>0</v>
      </c>
      <c r="AP201" s="379"/>
      <c r="AQ201" s="379"/>
      <c r="AR201" s="379"/>
      <c r="AS201" s="379"/>
      <c r="AT201" s="379"/>
      <c r="AU201" s="379"/>
      <c r="AV201" s="379"/>
      <c r="AW201" s="379">
        <v>5000</v>
      </c>
      <c r="AX201" s="379">
        <v>5000</v>
      </c>
      <c r="AY201" s="379">
        <v>27000</v>
      </c>
      <c r="AZ201" s="379">
        <v>27000</v>
      </c>
      <c r="BA201" s="379">
        <v>9040</v>
      </c>
      <c r="BB201" s="379"/>
      <c r="BC201" s="266">
        <v>5000</v>
      </c>
      <c r="BD201" s="266"/>
      <c r="BE201" s="379" t="s">
        <v>16</v>
      </c>
      <c r="BF201" s="378">
        <f t="shared" si="42"/>
        <v>54620.92</v>
      </c>
      <c r="BG201" s="379">
        <v>54620.92</v>
      </c>
      <c r="BH201" s="379"/>
      <c r="BI201" s="379"/>
      <c r="BJ201" s="378">
        <f t="shared" si="43"/>
        <v>66982.51</v>
      </c>
      <c r="BK201" s="379">
        <v>41040</v>
      </c>
      <c r="BL201" s="379">
        <v>25942.51</v>
      </c>
      <c r="BM201" s="379">
        <v>3.02</v>
      </c>
      <c r="BN201" s="379">
        <v>20</v>
      </c>
      <c r="BO201" s="379"/>
      <c r="BP201" s="379"/>
      <c r="BQ201" s="379"/>
      <c r="BR201" s="379"/>
      <c r="BS201" s="379"/>
      <c r="BT201" s="368"/>
      <c r="BU201" s="368"/>
    </row>
    <row r="202" s="51" customFormat="1" ht="33" customHeight="1" spans="1:73">
      <c r="A202" s="342">
        <v>8</v>
      </c>
      <c r="B202" s="343" t="s">
        <v>1664</v>
      </c>
      <c r="C202" s="338" t="s">
        <v>1716</v>
      </c>
      <c r="D202" s="337">
        <v>654024</v>
      </c>
      <c r="E202" s="338" t="s">
        <v>1717</v>
      </c>
      <c r="F202" s="338" t="s">
        <v>1718</v>
      </c>
      <c r="G202" s="338" t="s">
        <v>1719</v>
      </c>
      <c r="H202" s="338" t="s">
        <v>55</v>
      </c>
      <c r="I202" s="338" t="s">
        <v>241</v>
      </c>
      <c r="J202" s="338" t="s">
        <v>291</v>
      </c>
      <c r="K202" s="358">
        <v>2</v>
      </c>
      <c r="L202" s="357">
        <v>44317</v>
      </c>
      <c r="M202" s="357">
        <v>44896</v>
      </c>
      <c r="N202" s="338" t="s">
        <v>1719</v>
      </c>
      <c r="O202" s="338" t="s">
        <v>1720</v>
      </c>
      <c r="P202" s="338" t="s">
        <v>1721</v>
      </c>
      <c r="Q202" s="368" t="s">
        <v>1722</v>
      </c>
      <c r="R202" s="266">
        <v>25000</v>
      </c>
      <c r="S202" s="338" t="s">
        <v>213</v>
      </c>
      <c r="T202" s="338" t="s">
        <v>213</v>
      </c>
      <c r="U202" s="338" t="s">
        <v>213</v>
      </c>
      <c r="V202" s="338" t="s">
        <v>214</v>
      </c>
      <c r="W202" s="338" t="s">
        <v>213</v>
      </c>
      <c r="X202" s="338" t="s">
        <v>213</v>
      </c>
      <c r="Y202" s="338" t="s">
        <v>213</v>
      </c>
      <c r="Z202" s="338" t="s">
        <v>213</v>
      </c>
      <c r="AA202" s="338" t="s">
        <v>213</v>
      </c>
      <c r="AB202" s="266">
        <v>0</v>
      </c>
      <c r="AC202" s="266">
        <v>0</v>
      </c>
      <c r="AD202" s="376" t="s">
        <v>213</v>
      </c>
      <c r="AE202" s="338" t="s">
        <v>213</v>
      </c>
      <c r="AF202" s="338" t="s">
        <v>1723</v>
      </c>
      <c r="AG202" s="338" t="s">
        <v>548</v>
      </c>
      <c r="AH202" s="338" t="s">
        <v>214</v>
      </c>
      <c r="AI202" s="338" t="s">
        <v>214</v>
      </c>
      <c r="AJ202" s="338" t="s">
        <v>260</v>
      </c>
      <c r="AK202" s="379">
        <v>25000</v>
      </c>
      <c r="AL202" s="379">
        <v>20000</v>
      </c>
      <c r="AM202" s="379">
        <v>5000</v>
      </c>
      <c r="AN202" s="379">
        <v>0</v>
      </c>
      <c r="AO202" s="379">
        <v>0</v>
      </c>
      <c r="AP202" s="379">
        <v>0</v>
      </c>
      <c r="AQ202" s="379">
        <v>0</v>
      </c>
      <c r="AR202" s="379">
        <v>0</v>
      </c>
      <c r="AS202" s="379">
        <v>0</v>
      </c>
      <c r="AT202" s="379">
        <v>0</v>
      </c>
      <c r="AU202" s="379">
        <v>0</v>
      </c>
      <c r="AV202" s="379">
        <v>0</v>
      </c>
      <c r="AW202" s="379">
        <v>10000</v>
      </c>
      <c r="AX202" s="379">
        <v>5000</v>
      </c>
      <c r="AY202" s="379">
        <v>15000</v>
      </c>
      <c r="AZ202" s="379"/>
      <c r="BA202" s="379"/>
      <c r="BB202" s="379"/>
      <c r="BC202" s="266">
        <v>5000</v>
      </c>
      <c r="BD202" s="266">
        <v>0</v>
      </c>
      <c r="BE202" s="379" t="s">
        <v>13</v>
      </c>
      <c r="BF202" s="378">
        <f t="shared" si="42"/>
        <v>26054.8</v>
      </c>
      <c r="BG202" s="379">
        <v>26054.8</v>
      </c>
      <c r="BH202" s="379"/>
      <c r="BI202" s="379"/>
      <c r="BJ202" s="378">
        <f t="shared" si="43"/>
        <v>36903.5</v>
      </c>
      <c r="BK202" s="379">
        <v>25000</v>
      </c>
      <c r="BL202" s="379">
        <v>11903.5</v>
      </c>
      <c r="BM202" s="379">
        <v>1.69</v>
      </c>
      <c r="BN202" s="379">
        <v>15</v>
      </c>
      <c r="BO202" s="379"/>
      <c r="BP202" s="379"/>
      <c r="BQ202" s="379"/>
      <c r="BR202" s="379"/>
      <c r="BS202" s="379"/>
      <c r="BT202" s="368"/>
      <c r="BU202" s="368"/>
    </row>
    <row r="203" s="10" customFormat="1" ht="33" customHeight="1" spans="1:73">
      <c r="A203" s="335">
        <v>9</v>
      </c>
      <c r="B203" s="336" t="s">
        <v>1664</v>
      </c>
      <c r="C203" s="336" t="s">
        <v>1724</v>
      </c>
      <c r="D203" s="335">
        <v>654023</v>
      </c>
      <c r="E203" s="336" t="s">
        <v>1725</v>
      </c>
      <c r="F203" s="336" t="s">
        <v>1726</v>
      </c>
      <c r="G203" s="336" t="s">
        <v>1727</v>
      </c>
      <c r="H203" s="336" t="s">
        <v>55</v>
      </c>
      <c r="I203" s="336" t="s">
        <v>241</v>
      </c>
      <c r="J203" s="336" t="s">
        <v>291</v>
      </c>
      <c r="K203" s="335" t="s">
        <v>759</v>
      </c>
      <c r="L203" s="356">
        <v>44287</v>
      </c>
      <c r="M203" s="356">
        <v>44474</v>
      </c>
      <c r="N203" s="336" t="s">
        <v>1727</v>
      </c>
      <c r="O203" s="336" t="s">
        <v>11</v>
      </c>
      <c r="P203" s="336" t="s">
        <v>1728</v>
      </c>
      <c r="Q203" s="336" t="s">
        <v>1729</v>
      </c>
      <c r="R203" s="366">
        <v>15000</v>
      </c>
      <c r="S203" s="367" t="s">
        <v>213</v>
      </c>
      <c r="T203" s="367" t="s">
        <v>213</v>
      </c>
      <c r="U203" s="367" t="s">
        <v>213</v>
      </c>
      <c r="V203" s="367" t="s">
        <v>213</v>
      </c>
      <c r="W203" s="367" t="s">
        <v>213</v>
      </c>
      <c r="X203" s="367" t="s">
        <v>213</v>
      </c>
      <c r="Y203" s="367" t="s">
        <v>213</v>
      </c>
      <c r="Z203" s="367" t="s">
        <v>213</v>
      </c>
      <c r="AA203" s="367" t="s">
        <v>213</v>
      </c>
      <c r="AB203" s="366"/>
      <c r="AC203" s="366"/>
      <c r="AD203" s="367" t="s">
        <v>213</v>
      </c>
      <c r="AE203" s="367" t="s">
        <v>213</v>
      </c>
      <c r="AF203" s="367" t="s">
        <v>1730</v>
      </c>
      <c r="AG203" s="367" t="s">
        <v>548</v>
      </c>
      <c r="AH203" s="367" t="s">
        <v>214</v>
      </c>
      <c r="AI203" s="367" t="s">
        <v>214</v>
      </c>
      <c r="AJ203" s="367" t="s">
        <v>260</v>
      </c>
      <c r="AK203" s="378">
        <v>15000</v>
      </c>
      <c r="AL203" s="378">
        <v>5000</v>
      </c>
      <c r="AM203" s="378">
        <v>10000</v>
      </c>
      <c r="AN203" s="378"/>
      <c r="AO203" s="378"/>
      <c r="AP203" s="378"/>
      <c r="AQ203" s="378"/>
      <c r="AR203" s="378"/>
      <c r="AS203" s="378"/>
      <c r="AT203" s="378"/>
      <c r="AU203" s="378"/>
      <c r="AV203" s="378"/>
      <c r="AW203" s="378">
        <v>15000</v>
      </c>
      <c r="AX203" s="378">
        <v>10000</v>
      </c>
      <c r="AY203" s="378"/>
      <c r="AZ203" s="378"/>
      <c r="BA203" s="378"/>
      <c r="BB203" s="378"/>
      <c r="BC203" s="375">
        <v>10000</v>
      </c>
      <c r="BD203" s="366"/>
      <c r="BE203" s="378" t="s">
        <v>13</v>
      </c>
      <c r="BF203" s="378">
        <f t="shared" si="42"/>
        <v>31974.25</v>
      </c>
      <c r="BG203" s="378">
        <v>31974.25</v>
      </c>
      <c r="BH203" s="378"/>
      <c r="BI203" s="378"/>
      <c r="BJ203" s="378">
        <f t="shared" si="43"/>
        <v>21792.82</v>
      </c>
      <c r="BK203" s="378">
        <v>15000</v>
      </c>
      <c r="BL203" s="378">
        <v>6792.82</v>
      </c>
      <c r="BM203" s="378">
        <v>1.5</v>
      </c>
      <c r="BN203" s="378">
        <v>15</v>
      </c>
      <c r="BO203" s="378"/>
      <c r="BP203" s="378"/>
      <c r="BQ203" s="378"/>
      <c r="BR203" s="378"/>
      <c r="BS203" s="378"/>
      <c r="BT203" s="367"/>
      <c r="BU203" s="367"/>
    </row>
    <row r="204" s="51" customFormat="1" ht="33" customHeight="1" spans="1:73">
      <c r="A204" s="337">
        <v>10</v>
      </c>
      <c r="B204" s="336" t="s">
        <v>1664</v>
      </c>
      <c r="C204" s="338" t="s">
        <v>1731</v>
      </c>
      <c r="D204" s="337">
        <v>654004</v>
      </c>
      <c r="E204" s="338" t="s">
        <v>1732</v>
      </c>
      <c r="F204" s="338" t="s">
        <v>1733</v>
      </c>
      <c r="G204" s="338" t="s">
        <v>1734</v>
      </c>
      <c r="H204" s="339" t="s">
        <v>0</v>
      </c>
      <c r="I204" s="338" t="s">
        <v>209</v>
      </c>
      <c r="J204" s="338" t="s">
        <v>302</v>
      </c>
      <c r="K204" s="337">
        <v>2</v>
      </c>
      <c r="L204" s="357">
        <v>43740</v>
      </c>
      <c r="M204" s="357">
        <v>44531</v>
      </c>
      <c r="N204" s="338" t="s">
        <v>1734</v>
      </c>
      <c r="O204" s="338" t="s">
        <v>101</v>
      </c>
      <c r="P204" s="338" t="s">
        <v>1735</v>
      </c>
      <c r="Q204" s="338" t="s">
        <v>1736</v>
      </c>
      <c r="R204" s="266">
        <v>30784</v>
      </c>
      <c r="S204" s="338" t="s">
        <v>213</v>
      </c>
      <c r="T204" s="338" t="s">
        <v>213</v>
      </c>
      <c r="U204" s="338" t="s">
        <v>213</v>
      </c>
      <c r="V204" s="338" t="s">
        <v>213</v>
      </c>
      <c r="W204" s="338" t="s">
        <v>213</v>
      </c>
      <c r="X204" s="338" t="s">
        <v>213</v>
      </c>
      <c r="Y204" s="338" t="s">
        <v>213</v>
      </c>
      <c r="Z204" s="338" t="s">
        <v>213</v>
      </c>
      <c r="AA204" s="338" t="s">
        <v>213</v>
      </c>
      <c r="AB204" s="266">
        <v>10000</v>
      </c>
      <c r="AC204" s="266"/>
      <c r="AD204" s="376" t="s">
        <v>213</v>
      </c>
      <c r="AE204" s="338" t="s">
        <v>213</v>
      </c>
      <c r="AF204" s="338" t="s">
        <v>1737</v>
      </c>
      <c r="AG204" s="338" t="s">
        <v>548</v>
      </c>
      <c r="AH204" s="338" t="s">
        <v>214</v>
      </c>
      <c r="AI204" s="338" t="s">
        <v>214</v>
      </c>
      <c r="AJ204" s="338" t="s">
        <v>260</v>
      </c>
      <c r="AK204" s="379">
        <v>30784</v>
      </c>
      <c r="AL204" s="379">
        <v>784</v>
      </c>
      <c r="AM204" s="379">
        <v>10000</v>
      </c>
      <c r="AN204" s="379"/>
      <c r="AO204" s="379">
        <v>20000</v>
      </c>
      <c r="AP204" s="379"/>
      <c r="AQ204" s="379">
        <v>784</v>
      </c>
      <c r="AR204" s="379">
        <v>784</v>
      </c>
      <c r="AS204" s="379"/>
      <c r="AT204" s="379"/>
      <c r="AU204" s="379"/>
      <c r="AV204" s="379"/>
      <c r="AW204" s="379">
        <v>30000</v>
      </c>
      <c r="AX204" s="379">
        <v>10000</v>
      </c>
      <c r="AY204" s="379">
        <v>0</v>
      </c>
      <c r="AZ204" s="379">
        <v>0</v>
      </c>
      <c r="BA204" s="379"/>
      <c r="BB204" s="379"/>
      <c r="BC204" s="266">
        <v>10000</v>
      </c>
      <c r="BD204" s="266">
        <v>10000</v>
      </c>
      <c r="BE204" s="379" t="s">
        <v>19</v>
      </c>
      <c r="BF204" s="378">
        <f t="shared" si="42"/>
        <v>472113.24</v>
      </c>
      <c r="BG204" s="379">
        <v>472113.24</v>
      </c>
      <c r="BH204" s="379"/>
      <c r="BI204" s="379"/>
      <c r="BJ204" s="378">
        <f t="shared" si="43"/>
        <v>385335.05</v>
      </c>
      <c r="BK204" s="379">
        <v>30784</v>
      </c>
      <c r="BL204" s="379">
        <v>354551.05</v>
      </c>
      <c r="BM204" s="379">
        <v>5</v>
      </c>
      <c r="BN204" s="379">
        <v>30</v>
      </c>
      <c r="BO204" s="379"/>
      <c r="BP204" s="379"/>
      <c r="BQ204" s="379"/>
      <c r="BR204" s="379"/>
      <c r="BS204" s="379"/>
      <c r="BT204" s="368"/>
      <c r="BU204" s="368"/>
    </row>
    <row r="205" s="51" customFormat="1" ht="33" customHeight="1" spans="1:73">
      <c r="A205" s="335">
        <v>11</v>
      </c>
      <c r="B205" s="336" t="s">
        <v>1664</v>
      </c>
      <c r="C205" s="338" t="s">
        <v>1731</v>
      </c>
      <c r="D205" s="337">
        <v>654004</v>
      </c>
      <c r="E205" s="338" t="s">
        <v>1738</v>
      </c>
      <c r="F205" s="338" t="s">
        <v>1739</v>
      </c>
      <c r="G205" s="338" t="s">
        <v>1734</v>
      </c>
      <c r="H205" s="338" t="s">
        <v>55</v>
      </c>
      <c r="I205" s="338" t="s">
        <v>241</v>
      </c>
      <c r="J205" s="338" t="s">
        <v>291</v>
      </c>
      <c r="K205" s="337">
        <v>1</v>
      </c>
      <c r="L205" s="357" t="s">
        <v>735</v>
      </c>
      <c r="M205" s="357" t="s">
        <v>1740</v>
      </c>
      <c r="N205" s="338" t="s">
        <v>1734</v>
      </c>
      <c r="O205" s="338" t="s">
        <v>101</v>
      </c>
      <c r="P205" s="338" t="s">
        <v>1741</v>
      </c>
      <c r="Q205" s="368" t="s">
        <v>1742</v>
      </c>
      <c r="R205" s="266">
        <v>15000</v>
      </c>
      <c r="S205" s="338" t="s">
        <v>213</v>
      </c>
      <c r="T205" s="338" t="s">
        <v>213</v>
      </c>
      <c r="U205" s="338" t="s">
        <v>213</v>
      </c>
      <c r="V205" s="338" t="s">
        <v>213</v>
      </c>
      <c r="W205" s="338" t="s">
        <v>213</v>
      </c>
      <c r="X205" s="338" t="s">
        <v>213</v>
      </c>
      <c r="Y205" s="338" t="s">
        <v>213</v>
      </c>
      <c r="Z205" s="338" t="s">
        <v>213</v>
      </c>
      <c r="AA205" s="338" t="s">
        <v>213</v>
      </c>
      <c r="AB205" s="266"/>
      <c r="AC205" s="266"/>
      <c r="AD205" s="376" t="s">
        <v>213</v>
      </c>
      <c r="AE205" s="338" t="s">
        <v>213</v>
      </c>
      <c r="AF205" s="338" t="s">
        <v>1743</v>
      </c>
      <c r="AG205" s="338" t="s">
        <v>548</v>
      </c>
      <c r="AH205" s="338" t="s">
        <v>214</v>
      </c>
      <c r="AI205" s="338" t="s">
        <v>214</v>
      </c>
      <c r="AJ205" s="338" t="s">
        <v>260</v>
      </c>
      <c r="AK205" s="379">
        <v>15000</v>
      </c>
      <c r="AL205" s="379">
        <v>5000</v>
      </c>
      <c r="AM205" s="379">
        <v>10000</v>
      </c>
      <c r="AN205" s="379"/>
      <c r="AO205" s="379">
        <v>0</v>
      </c>
      <c r="AP205" s="379"/>
      <c r="AQ205" s="379">
        <v>0</v>
      </c>
      <c r="AR205" s="379"/>
      <c r="AS205" s="379">
        <v>0</v>
      </c>
      <c r="AT205" s="379"/>
      <c r="AU205" s="379"/>
      <c r="AV205" s="379"/>
      <c r="AW205" s="379">
        <v>15000</v>
      </c>
      <c r="AX205" s="379">
        <v>10000</v>
      </c>
      <c r="AY205" s="379">
        <v>0</v>
      </c>
      <c r="AZ205" s="379">
        <v>0</v>
      </c>
      <c r="BA205" s="379"/>
      <c r="BB205" s="379"/>
      <c r="BC205" s="266">
        <v>10000</v>
      </c>
      <c r="BD205" s="266"/>
      <c r="BE205" s="379" t="s">
        <v>13</v>
      </c>
      <c r="BF205" s="378">
        <f t="shared" si="42"/>
        <v>235806.19</v>
      </c>
      <c r="BG205" s="379">
        <v>235806.19</v>
      </c>
      <c r="BH205" s="379"/>
      <c r="BI205" s="379"/>
      <c r="BJ205" s="378">
        <f t="shared" si="43"/>
        <v>220530.81</v>
      </c>
      <c r="BK205" s="379">
        <v>15000</v>
      </c>
      <c r="BL205" s="379">
        <v>205530.81</v>
      </c>
      <c r="BM205" s="379">
        <v>1.81</v>
      </c>
      <c r="BN205" s="379">
        <v>15</v>
      </c>
      <c r="BO205" s="379"/>
      <c r="BP205" s="379"/>
      <c r="BQ205" s="379"/>
      <c r="BR205" s="379"/>
      <c r="BS205" s="379"/>
      <c r="BT205" s="368"/>
      <c r="BU205" s="368"/>
    </row>
    <row r="206" s="51" customFormat="1" ht="33" customHeight="1" spans="1:73">
      <c r="A206" s="337">
        <v>12</v>
      </c>
      <c r="B206" s="336" t="s">
        <v>1664</v>
      </c>
      <c r="C206" s="338" t="s">
        <v>1731</v>
      </c>
      <c r="D206" s="337">
        <v>654004</v>
      </c>
      <c r="E206" s="338" t="s">
        <v>1744</v>
      </c>
      <c r="F206" s="338" t="s">
        <v>1745</v>
      </c>
      <c r="G206" s="338" t="s">
        <v>1734</v>
      </c>
      <c r="H206" s="338" t="s">
        <v>55</v>
      </c>
      <c r="I206" s="338" t="s">
        <v>209</v>
      </c>
      <c r="J206" s="338" t="s">
        <v>291</v>
      </c>
      <c r="K206" s="358">
        <v>4</v>
      </c>
      <c r="L206" s="357">
        <v>43922</v>
      </c>
      <c r="M206" s="357">
        <v>45261</v>
      </c>
      <c r="N206" s="338" t="s">
        <v>1734</v>
      </c>
      <c r="O206" s="338" t="s">
        <v>101</v>
      </c>
      <c r="P206" s="338" t="s">
        <v>1746</v>
      </c>
      <c r="Q206" s="368" t="s">
        <v>1747</v>
      </c>
      <c r="R206" s="266">
        <v>576000</v>
      </c>
      <c r="S206" s="338" t="s">
        <v>213</v>
      </c>
      <c r="T206" s="338" t="s">
        <v>213</v>
      </c>
      <c r="U206" s="338" t="s">
        <v>213</v>
      </c>
      <c r="V206" s="338" t="s">
        <v>213</v>
      </c>
      <c r="W206" s="338" t="s">
        <v>213</v>
      </c>
      <c r="X206" s="338" t="s">
        <v>213</v>
      </c>
      <c r="Y206" s="338" t="s">
        <v>213</v>
      </c>
      <c r="Z206" s="338" t="s">
        <v>213</v>
      </c>
      <c r="AA206" s="338" t="s">
        <v>213</v>
      </c>
      <c r="AB206" s="266"/>
      <c r="AC206" s="266"/>
      <c r="AD206" s="376" t="s">
        <v>213</v>
      </c>
      <c r="AE206" s="338" t="s">
        <v>213</v>
      </c>
      <c r="AF206" s="338" t="s">
        <v>1748</v>
      </c>
      <c r="AG206" s="338" t="s">
        <v>548</v>
      </c>
      <c r="AH206" s="338" t="s">
        <v>214</v>
      </c>
      <c r="AI206" s="338" t="s">
        <v>214</v>
      </c>
      <c r="AJ206" s="338" t="s">
        <v>260</v>
      </c>
      <c r="AK206" s="379">
        <v>576000</v>
      </c>
      <c r="AL206" s="379">
        <v>527000</v>
      </c>
      <c r="AM206" s="379">
        <v>49000</v>
      </c>
      <c r="AN206" s="379"/>
      <c r="AO206" s="379">
        <v>0</v>
      </c>
      <c r="AP206" s="379"/>
      <c r="AQ206" s="379">
        <v>30000</v>
      </c>
      <c r="AR206" s="379"/>
      <c r="AS206" s="379">
        <v>30000</v>
      </c>
      <c r="AT206" s="379"/>
      <c r="AU206" s="379"/>
      <c r="AV206" s="379"/>
      <c r="AW206" s="379">
        <v>300000</v>
      </c>
      <c r="AX206" s="379">
        <v>19000</v>
      </c>
      <c r="AY206" s="379">
        <v>170000</v>
      </c>
      <c r="AZ206" s="379"/>
      <c r="BA206" s="379">
        <v>76000</v>
      </c>
      <c r="BB206" s="379"/>
      <c r="BC206" s="266">
        <v>19000</v>
      </c>
      <c r="BD206" s="266"/>
      <c r="BE206" s="379" t="s">
        <v>13</v>
      </c>
      <c r="BF206" s="378">
        <f t="shared" si="42"/>
        <v>553434.02</v>
      </c>
      <c r="BG206" s="379">
        <v>553434.02</v>
      </c>
      <c r="BH206" s="379"/>
      <c r="BI206" s="379"/>
      <c r="BJ206" s="378">
        <f t="shared" si="43"/>
        <v>977517.59</v>
      </c>
      <c r="BK206" s="379">
        <v>576000</v>
      </c>
      <c r="BL206" s="379">
        <v>401517.59</v>
      </c>
      <c r="BM206" s="379">
        <v>1.82</v>
      </c>
      <c r="BN206" s="379">
        <v>15</v>
      </c>
      <c r="BO206" s="379"/>
      <c r="BP206" s="379"/>
      <c r="BQ206" s="379"/>
      <c r="BR206" s="379"/>
      <c r="BS206" s="379"/>
      <c r="BT206" s="368"/>
      <c r="BU206" s="368"/>
    </row>
    <row r="207" s="10" customFormat="1" ht="33" customHeight="1" spans="1:73">
      <c r="A207" s="335">
        <v>13</v>
      </c>
      <c r="B207" s="336" t="s">
        <v>1664</v>
      </c>
      <c r="C207" s="336" t="s">
        <v>1731</v>
      </c>
      <c r="D207" s="335">
        <v>654004</v>
      </c>
      <c r="E207" s="336" t="s">
        <v>1749</v>
      </c>
      <c r="F207" s="336" t="s">
        <v>1750</v>
      </c>
      <c r="G207" s="336" t="s">
        <v>1734</v>
      </c>
      <c r="H207" s="336" t="s">
        <v>55</v>
      </c>
      <c r="I207" s="336" t="s">
        <v>209</v>
      </c>
      <c r="J207" s="336" t="s">
        <v>291</v>
      </c>
      <c r="K207" s="335">
        <v>4</v>
      </c>
      <c r="L207" s="356">
        <v>43922</v>
      </c>
      <c r="M207" s="356">
        <v>45017</v>
      </c>
      <c r="N207" s="336" t="s">
        <v>1734</v>
      </c>
      <c r="O207" s="336" t="s">
        <v>101</v>
      </c>
      <c r="P207" s="336" t="s">
        <v>1751</v>
      </c>
      <c r="Q207" s="336" t="s">
        <v>1752</v>
      </c>
      <c r="R207" s="366">
        <v>401080</v>
      </c>
      <c r="S207" s="367" t="s">
        <v>213</v>
      </c>
      <c r="T207" s="367" t="s">
        <v>213</v>
      </c>
      <c r="U207" s="367" t="s">
        <v>213</v>
      </c>
      <c r="V207" s="367" t="s">
        <v>213</v>
      </c>
      <c r="W207" s="367" t="s">
        <v>213</v>
      </c>
      <c r="X207" s="367" t="s">
        <v>213</v>
      </c>
      <c r="Y207" s="367" t="s">
        <v>213</v>
      </c>
      <c r="Z207" s="367" t="s">
        <v>213</v>
      </c>
      <c r="AA207" s="367" t="s">
        <v>213</v>
      </c>
      <c r="AB207" s="366"/>
      <c r="AC207" s="366"/>
      <c r="AD207" s="367" t="s">
        <v>213</v>
      </c>
      <c r="AE207" s="367" t="s">
        <v>213</v>
      </c>
      <c r="AF207" s="367" t="s">
        <v>1753</v>
      </c>
      <c r="AG207" s="367" t="s">
        <v>548</v>
      </c>
      <c r="AH207" s="367" t="s">
        <v>214</v>
      </c>
      <c r="AI207" s="367" t="s">
        <v>214</v>
      </c>
      <c r="AJ207" s="367" t="s">
        <v>260</v>
      </c>
      <c r="AK207" s="378">
        <v>401080</v>
      </c>
      <c r="AL207" s="378">
        <v>361080</v>
      </c>
      <c r="AM207" s="378">
        <v>40000</v>
      </c>
      <c r="AN207" s="378"/>
      <c r="AO207" s="378">
        <v>0</v>
      </c>
      <c r="AP207" s="378"/>
      <c r="AQ207" s="378">
        <v>20000</v>
      </c>
      <c r="AR207" s="378"/>
      <c r="AS207" s="378">
        <v>20000</v>
      </c>
      <c r="AT207" s="378"/>
      <c r="AU207" s="378"/>
      <c r="AV207" s="378"/>
      <c r="AW207" s="378">
        <v>200000</v>
      </c>
      <c r="AX207" s="378">
        <v>20000</v>
      </c>
      <c r="AY207" s="378">
        <v>120000</v>
      </c>
      <c r="AZ207" s="378"/>
      <c r="BA207" s="378">
        <v>61080</v>
      </c>
      <c r="BB207" s="378"/>
      <c r="BC207" s="375">
        <v>20000</v>
      </c>
      <c r="BD207" s="366"/>
      <c r="BE207" s="378" t="s">
        <v>13</v>
      </c>
      <c r="BF207" s="378">
        <f t="shared" si="42"/>
        <v>318419.3</v>
      </c>
      <c r="BG207" s="378">
        <v>318419.3</v>
      </c>
      <c r="BH207" s="378"/>
      <c r="BI207" s="378"/>
      <c r="BJ207" s="378">
        <f t="shared" si="43"/>
        <v>565413.08</v>
      </c>
      <c r="BK207" s="378">
        <v>401080</v>
      </c>
      <c r="BL207" s="378">
        <v>164333.08</v>
      </c>
      <c r="BM207" s="378">
        <v>2.27</v>
      </c>
      <c r="BN207" s="378">
        <v>15</v>
      </c>
      <c r="BO207" s="378"/>
      <c r="BP207" s="378"/>
      <c r="BQ207" s="378"/>
      <c r="BR207" s="378"/>
      <c r="BS207" s="378"/>
      <c r="BT207" s="367"/>
      <c r="BU207" s="367"/>
    </row>
    <row r="208" s="51" customFormat="1" ht="33" customHeight="1" spans="1:73">
      <c r="A208" s="337">
        <v>14</v>
      </c>
      <c r="B208" s="336" t="s">
        <v>1664</v>
      </c>
      <c r="C208" s="338" t="s">
        <v>1731</v>
      </c>
      <c r="D208" s="337">
        <v>654004</v>
      </c>
      <c r="E208" s="338" t="s">
        <v>1754</v>
      </c>
      <c r="F208" s="338" t="s">
        <v>1755</v>
      </c>
      <c r="G208" s="338" t="s">
        <v>1756</v>
      </c>
      <c r="H208" s="338" t="s">
        <v>55</v>
      </c>
      <c r="I208" s="338" t="s">
        <v>241</v>
      </c>
      <c r="J208" s="338" t="s">
        <v>291</v>
      </c>
      <c r="K208" s="337">
        <v>2</v>
      </c>
      <c r="L208" s="357">
        <v>44287</v>
      </c>
      <c r="M208" s="357">
        <v>44896</v>
      </c>
      <c r="N208" s="338" t="s">
        <v>1756</v>
      </c>
      <c r="O208" s="338" t="s">
        <v>1757</v>
      </c>
      <c r="P208" s="338" t="s">
        <v>1758</v>
      </c>
      <c r="Q208" s="338" t="s">
        <v>1759</v>
      </c>
      <c r="R208" s="266">
        <v>572000</v>
      </c>
      <c r="S208" s="338" t="s">
        <v>213</v>
      </c>
      <c r="T208" s="338" t="s">
        <v>213</v>
      </c>
      <c r="U208" s="338" t="s">
        <v>213</v>
      </c>
      <c r="V208" s="338" t="s">
        <v>213</v>
      </c>
      <c r="W208" s="338" t="s">
        <v>213</v>
      </c>
      <c r="X208" s="338" t="s">
        <v>213</v>
      </c>
      <c r="Y208" s="338" t="s">
        <v>213</v>
      </c>
      <c r="Z208" s="338" t="s">
        <v>213</v>
      </c>
      <c r="AA208" s="338" t="s">
        <v>213</v>
      </c>
      <c r="AB208" s="266"/>
      <c r="AC208" s="266"/>
      <c r="AD208" s="376" t="s">
        <v>213</v>
      </c>
      <c r="AE208" s="338" t="s">
        <v>213</v>
      </c>
      <c r="AF208" s="338" t="s">
        <v>1760</v>
      </c>
      <c r="AG208" s="338" t="s">
        <v>548</v>
      </c>
      <c r="AH208" s="338" t="s">
        <v>214</v>
      </c>
      <c r="AI208" s="338" t="s">
        <v>214</v>
      </c>
      <c r="AJ208" s="338" t="s">
        <v>260</v>
      </c>
      <c r="AK208" s="379">
        <v>572000</v>
      </c>
      <c r="AL208" s="379">
        <v>570000</v>
      </c>
      <c r="AM208" s="379">
        <v>2000</v>
      </c>
      <c r="AN208" s="379"/>
      <c r="AO208" s="379">
        <v>0</v>
      </c>
      <c r="AP208" s="379"/>
      <c r="AQ208" s="379">
        <v>0</v>
      </c>
      <c r="AR208" s="379"/>
      <c r="AS208" s="379"/>
      <c r="AT208" s="379"/>
      <c r="AU208" s="379"/>
      <c r="AV208" s="379"/>
      <c r="AW208" s="379">
        <v>300000</v>
      </c>
      <c r="AX208" s="379">
        <v>2000</v>
      </c>
      <c r="AY208" s="379">
        <v>272000</v>
      </c>
      <c r="AZ208" s="379"/>
      <c r="BA208" s="379"/>
      <c r="BB208" s="379"/>
      <c r="BC208" s="266">
        <v>2000</v>
      </c>
      <c r="BD208" s="266"/>
      <c r="BE208" s="379" t="s">
        <v>13</v>
      </c>
      <c r="BF208" s="378">
        <f t="shared" si="42"/>
        <v>193004</v>
      </c>
      <c r="BG208" s="379">
        <v>193004</v>
      </c>
      <c r="BH208" s="379"/>
      <c r="BI208" s="379"/>
      <c r="BJ208" s="378">
        <f t="shared" si="43"/>
        <v>754679</v>
      </c>
      <c r="BK208" s="379">
        <v>572000</v>
      </c>
      <c r="BL208" s="379">
        <v>182679</v>
      </c>
      <c r="BM208" s="379">
        <v>3.08</v>
      </c>
      <c r="BN208" s="379">
        <v>15</v>
      </c>
      <c r="BO208" s="379"/>
      <c r="BP208" s="379"/>
      <c r="BQ208" s="379"/>
      <c r="BR208" s="379"/>
      <c r="BS208" s="379"/>
      <c r="BT208" s="368"/>
      <c r="BU208" s="368"/>
    </row>
    <row r="209" s="51" customFormat="1" ht="33" customHeight="1" spans="1:73">
      <c r="A209" s="335">
        <v>15</v>
      </c>
      <c r="B209" s="336" t="s">
        <v>1664</v>
      </c>
      <c r="C209" s="338" t="s">
        <v>1731</v>
      </c>
      <c r="D209" s="337">
        <v>654004</v>
      </c>
      <c r="E209" s="338" t="s">
        <v>1761</v>
      </c>
      <c r="F209" s="338" t="s">
        <v>1762</v>
      </c>
      <c r="G209" s="338" t="s">
        <v>1734</v>
      </c>
      <c r="H209" s="338" t="s">
        <v>55</v>
      </c>
      <c r="I209" s="338" t="s">
        <v>241</v>
      </c>
      <c r="J209" s="338" t="s">
        <v>291</v>
      </c>
      <c r="K209" s="337">
        <v>1</v>
      </c>
      <c r="L209" s="357" t="s">
        <v>735</v>
      </c>
      <c r="M209" s="357" t="s">
        <v>1740</v>
      </c>
      <c r="N209" s="338" t="s">
        <v>1734</v>
      </c>
      <c r="O209" s="338" t="s">
        <v>101</v>
      </c>
      <c r="P209" s="338" t="s">
        <v>1763</v>
      </c>
      <c r="Q209" s="368" t="s">
        <v>1764</v>
      </c>
      <c r="R209" s="266">
        <v>3800</v>
      </c>
      <c r="S209" s="338" t="s">
        <v>213</v>
      </c>
      <c r="T209" s="338" t="s">
        <v>213</v>
      </c>
      <c r="U209" s="338" t="s">
        <v>213</v>
      </c>
      <c r="V209" s="338" t="s">
        <v>213</v>
      </c>
      <c r="W209" s="338" t="s">
        <v>213</v>
      </c>
      <c r="X209" s="338" t="s">
        <v>213</v>
      </c>
      <c r="Y209" s="338" t="s">
        <v>213</v>
      </c>
      <c r="Z209" s="338" t="s">
        <v>213</v>
      </c>
      <c r="AA209" s="338" t="s">
        <v>213</v>
      </c>
      <c r="AB209" s="266"/>
      <c r="AC209" s="266"/>
      <c r="AD209" s="376" t="s">
        <v>213</v>
      </c>
      <c r="AE209" s="338" t="s">
        <v>213</v>
      </c>
      <c r="AF209" s="338" t="s">
        <v>1765</v>
      </c>
      <c r="AG209" s="338" t="s">
        <v>548</v>
      </c>
      <c r="AH209" s="338" t="s">
        <v>214</v>
      </c>
      <c r="AI209" s="338" t="s">
        <v>214</v>
      </c>
      <c r="AJ209" s="338" t="s">
        <v>260</v>
      </c>
      <c r="AK209" s="379">
        <v>3800</v>
      </c>
      <c r="AL209" s="379">
        <v>800</v>
      </c>
      <c r="AM209" s="379">
        <v>3000</v>
      </c>
      <c r="AN209" s="379"/>
      <c r="AO209" s="379">
        <v>0</v>
      </c>
      <c r="AP209" s="379"/>
      <c r="AQ209" s="379">
        <v>0</v>
      </c>
      <c r="AR209" s="379"/>
      <c r="AS209" s="379"/>
      <c r="AT209" s="379"/>
      <c r="AU209" s="379"/>
      <c r="AV209" s="379"/>
      <c r="AW209" s="379">
        <v>3800</v>
      </c>
      <c r="AX209" s="379">
        <v>3000</v>
      </c>
      <c r="AY209" s="379">
        <v>0</v>
      </c>
      <c r="AZ209" s="379">
        <v>0</v>
      </c>
      <c r="BA209" s="379"/>
      <c r="BB209" s="379"/>
      <c r="BC209" s="266">
        <v>3000</v>
      </c>
      <c r="BD209" s="266"/>
      <c r="BE209" s="379" t="s">
        <v>13</v>
      </c>
      <c r="BF209" s="378">
        <f t="shared" si="42"/>
        <v>70444.51</v>
      </c>
      <c r="BG209" s="379">
        <v>70444.51</v>
      </c>
      <c r="BH209" s="379"/>
      <c r="BI209" s="379"/>
      <c r="BJ209" s="378">
        <f t="shared" si="43"/>
        <v>64836.2</v>
      </c>
      <c r="BK209" s="379">
        <v>3800</v>
      </c>
      <c r="BL209" s="379">
        <v>61036.2</v>
      </c>
      <c r="BM209" s="379">
        <v>1.87</v>
      </c>
      <c r="BN209" s="379">
        <v>15</v>
      </c>
      <c r="BO209" s="379"/>
      <c r="BP209" s="379"/>
      <c r="BQ209" s="379"/>
      <c r="BR209" s="379"/>
      <c r="BS209" s="379"/>
      <c r="BT209" s="368"/>
      <c r="BU209" s="368"/>
    </row>
    <row r="210" s="51" customFormat="1" ht="33" customHeight="1" spans="1:73">
      <c r="A210" s="337">
        <v>16</v>
      </c>
      <c r="B210" s="336" t="s">
        <v>1664</v>
      </c>
      <c r="C210" s="338" t="s">
        <v>1731</v>
      </c>
      <c r="D210" s="337">
        <v>654004</v>
      </c>
      <c r="E210" s="338" t="s">
        <v>1766</v>
      </c>
      <c r="F210" s="338" t="s">
        <v>1767</v>
      </c>
      <c r="G210" s="338" t="s">
        <v>1734</v>
      </c>
      <c r="H210" s="338" t="s">
        <v>55</v>
      </c>
      <c r="I210" s="338" t="s">
        <v>241</v>
      </c>
      <c r="J210" s="338" t="s">
        <v>291</v>
      </c>
      <c r="K210" s="358">
        <v>1</v>
      </c>
      <c r="L210" s="357" t="s">
        <v>735</v>
      </c>
      <c r="M210" s="357" t="s">
        <v>1740</v>
      </c>
      <c r="N210" s="338" t="s">
        <v>1734</v>
      </c>
      <c r="O210" s="338" t="s">
        <v>101</v>
      </c>
      <c r="P210" s="338" t="s">
        <v>1768</v>
      </c>
      <c r="Q210" s="368" t="s">
        <v>1769</v>
      </c>
      <c r="R210" s="266">
        <v>3200</v>
      </c>
      <c r="S210" s="338" t="s">
        <v>213</v>
      </c>
      <c r="T210" s="338" t="s">
        <v>213</v>
      </c>
      <c r="U210" s="338" t="s">
        <v>213</v>
      </c>
      <c r="V210" s="338" t="s">
        <v>213</v>
      </c>
      <c r="W210" s="338" t="s">
        <v>213</v>
      </c>
      <c r="X210" s="338" t="s">
        <v>213</v>
      </c>
      <c r="Y210" s="338" t="s">
        <v>213</v>
      </c>
      <c r="Z210" s="338" t="s">
        <v>213</v>
      </c>
      <c r="AA210" s="338" t="s">
        <v>213</v>
      </c>
      <c r="AB210" s="266"/>
      <c r="AC210" s="266"/>
      <c r="AD210" s="376" t="s">
        <v>213</v>
      </c>
      <c r="AE210" s="338" t="s">
        <v>213</v>
      </c>
      <c r="AF210" s="338" t="s">
        <v>1770</v>
      </c>
      <c r="AG210" s="338" t="s">
        <v>548</v>
      </c>
      <c r="AH210" s="338" t="s">
        <v>214</v>
      </c>
      <c r="AI210" s="338" t="s">
        <v>214</v>
      </c>
      <c r="AJ210" s="338" t="s">
        <v>260</v>
      </c>
      <c r="AK210" s="379">
        <v>3200</v>
      </c>
      <c r="AL210" s="379">
        <v>1200</v>
      </c>
      <c r="AM210" s="379">
        <v>2000</v>
      </c>
      <c r="AN210" s="379"/>
      <c r="AO210" s="379">
        <v>0</v>
      </c>
      <c r="AP210" s="379"/>
      <c r="AQ210" s="379">
        <v>0</v>
      </c>
      <c r="AR210" s="379"/>
      <c r="AS210" s="379"/>
      <c r="AT210" s="379"/>
      <c r="AU210" s="379"/>
      <c r="AV210" s="379"/>
      <c r="AW210" s="379">
        <v>3200</v>
      </c>
      <c r="AX210" s="379">
        <v>2000</v>
      </c>
      <c r="AY210" s="379">
        <v>0</v>
      </c>
      <c r="AZ210" s="379">
        <v>0</v>
      </c>
      <c r="BA210" s="379"/>
      <c r="BB210" s="379"/>
      <c r="BC210" s="266">
        <v>2000</v>
      </c>
      <c r="BD210" s="266"/>
      <c r="BE210" s="379" t="s">
        <v>13</v>
      </c>
      <c r="BF210" s="378">
        <f t="shared" si="42"/>
        <v>35603.7</v>
      </c>
      <c r="BG210" s="379">
        <v>35603.7</v>
      </c>
      <c r="BH210" s="379"/>
      <c r="BI210" s="379"/>
      <c r="BJ210" s="378">
        <f t="shared" si="43"/>
        <v>33682.75</v>
      </c>
      <c r="BK210" s="379">
        <v>3200</v>
      </c>
      <c r="BL210" s="379">
        <v>30482.75</v>
      </c>
      <c r="BM210" s="379">
        <v>1.53</v>
      </c>
      <c r="BN210" s="379">
        <v>15</v>
      </c>
      <c r="BO210" s="379"/>
      <c r="BP210" s="379"/>
      <c r="BQ210" s="379"/>
      <c r="BR210" s="379"/>
      <c r="BS210" s="379"/>
      <c r="BT210" s="368"/>
      <c r="BU210" s="368"/>
    </row>
    <row r="211" s="10" customFormat="1" ht="33" customHeight="1" spans="1:73">
      <c r="A211" s="335">
        <v>17</v>
      </c>
      <c r="B211" s="336" t="s">
        <v>1664</v>
      </c>
      <c r="C211" s="336" t="s">
        <v>1731</v>
      </c>
      <c r="D211" s="335">
        <v>654004</v>
      </c>
      <c r="E211" s="336" t="s">
        <v>1771</v>
      </c>
      <c r="F211" s="336" t="s">
        <v>1772</v>
      </c>
      <c r="G211" s="336" t="s">
        <v>1773</v>
      </c>
      <c r="H211" s="336" t="s">
        <v>55</v>
      </c>
      <c r="I211" s="336" t="s">
        <v>241</v>
      </c>
      <c r="J211" s="336" t="s">
        <v>291</v>
      </c>
      <c r="K211" s="335">
        <v>1</v>
      </c>
      <c r="L211" s="356">
        <v>44287</v>
      </c>
      <c r="M211" s="356">
        <v>44848</v>
      </c>
      <c r="N211" s="336" t="s">
        <v>1773</v>
      </c>
      <c r="O211" s="336" t="s">
        <v>11</v>
      </c>
      <c r="P211" s="336" t="s">
        <v>1774</v>
      </c>
      <c r="Q211" s="336" t="s">
        <v>1775</v>
      </c>
      <c r="R211" s="366">
        <v>18000</v>
      </c>
      <c r="S211" s="367" t="s">
        <v>213</v>
      </c>
      <c r="T211" s="367" t="s">
        <v>213</v>
      </c>
      <c r="U211" s="367" t="s">
        <v>213</v>
      </c>
      <c r="V211" s="367" t="s">
        <v>214</v>
      </c>
      <c r="W211" s="367" t="s">
        <v>213</v>
      </c>
      <c r="X211" s="367" t="s">
        <v>213</v>
      </c>
      <c r="Y211" s="367" t="s">
        <v>213</v>
      </c>
      <c r="Z211" s="367" t="s">
        <v>213</v>
      </c>
      <c r="AA211" s="367" t="s">
        <v>213</v>
      </c>
      <c r="AB211" s="366"/>
      <c r="AC211" s="366"/>
      <c r="AD211" s="367" t="s">
        <v>213</v>
      </c>
      <c r="AE211" s="367" t="s">
        <v>213</v>
      </c>
      <c r="AF211" s="367" t="s">
        <v>1776</v>
      </c>
      <c r="AG211" s="367" t="s">
        <v>548</v>
      </c>
      <c r="AH211" s="367" t="s">
        <v>214</v>
      </c>
      <c r="AI211" s="367" t="s">
        <v>214</v>
      </c>
      <c r="AJ211" s="367" t="s">
        <v>260</v>
      </c>
      <c r="AK211" s="378">
        <v>18000</v>
      </c>
      <c r="AL211" s="378">
        <v>6000</v>
      </c>
      <c r="AM211" s="378">
        <v>12000</v>
      </c>
      <c r="AN211" s="378"/>
      <c r="AO211" s="378">
        <v>0</v>
      </c>
      <c r="AP211" s="378"/>
      <c r="AQ211" s="378">
        <v>0</v>
      </c>
      <c r="AR211" s="378"/>
      <c r="AS211" s="378"/>
      <c r="AT211" s="378"/>
      <c r="AU211" s="378"/>
      <c r="AV211" s="378"/>
      <c r="AW211" s="378">
        <v>2000</v>
      </c>
      <c r="AX211" s="378">
        <v>2000</v>
      </c>
      <c r="AY211" s="378">
        <v>16000</v>
      </c>
      <c r="AZ211" s="378">
        <v>10000</v>
      </c>
      <c r="BA211" s="378"/>
      <c r="BB211" s="378"/>
      <c r="BC211" s="375">
        <v>2000</v>
      </c>
      <c r="BD211" s="366"/>
      <c r="BE211" s="378" t="s">
        <v>13</v>
      </c>
      <c r="BF211" s="378">
        <f t="shared" si="42"/>
        <v>44856</v>
      </c>
      <c r="BG211" s="378">
        <v>44856</v>
      </c>
      <c r="BH211" s="378"/>
      <c r="BI211" s="378"/>
      <c r="BJ211" s="378">
        <f t="shared" si="43"/>
        <v>29286.34</v>
      </c>
      <c r="BK211" s="378">
        <v>18000</v>
      </c>
      <c r="BL211" s="378">
        <v>11286.34</v>
      </c>
      <c r="BM211" s="378">
        <v>1.67</v>
      </c>
      <c r="BN211" s="378">
        <v>15</v>
      </c>
      <c r="BO211" s="378"/>
      <c r="BP211" s="378"/>
      <c r="BQ211" s="378"/>
      <c r="BR211" s="378"/>
      <c r="BS211" s="378"/>
      <c r="BT211" s="367"/>
      <c r="BU211" s="367"/>
    </row>
    <row r="212" s="10" customFormat="1" ht="33" customHeight="1" spans="1:73">
      <c r="A212" s="335">
        <v>18</v>
      </c>
      <c r="B212" s="336" t="s">
        <v>1664</v>
      </c>
      <c r="C212" s="336" t="s">
        <v>1731</v>
      </c>
      <c r="D212" s="335">
        <v>654004</v>
      </c>
      <c r="E212" s="336" t="s">
        <v>1777</v>
      </c>
      <c r="F212" s="336" t="s">
        <v>1778</v>
      </c>
      <c r="G212" s="336" t="s">
        <v>1779</v>
      </c>
      <c r="H212" s="336" t="s">
        <v>55</v>
      </c>
      <c r="I212" s="336" t="s">
        <v>241</v>
      </c>
      <c r="J212" s="336" t="s">
        <v>291</v>
      </c>
      <c r="K212" s="335">
        <v>2</v>
      </c>
      <c r="L212" s="356">
        <v>44316</v>
      </c>
      <c r="M212" s="356">
        <v>44895</v>
      </c>
      <c r="N212" s="336" t="s">
        <v>1780</v>
      </c>
      <c r="O212" s="336" t="s">
        <v>11</v>
      </c>
      <c r="P212" s="336" t="s">
        <v>1781</v>
      </c>
      <c r="Q212" s="336" t="s">
        <v>1782</v>
      </c>
      <c r="R212" s="366">
        <v>30000</v>
      </c>
      <c r="S212" s="367" t="s">
        <v>213</v>
      </c>
      <c r="T212" s="367" t="s">
        <v>213</v>
      </c>
      <c r="U212" s="367" t="s">
        <v>213</v>
      </c>
      <c r="V212" s="367" t="s">
        <v>214</v>
      </c>
      <c r="W212" s="367" t="s">
        <v>213</v>
      </c>
      <c r="X212" s="367" t="s">
        <v>213</v>
      </c>
      <c r="Y212" s="367" t="s">
        <v>213</v>
      </c>
      <c r="Z212" s="367" t="s">
        <v>213</v>
      </c>
      <c r="AA212" s="367" t="s">
        <v>213</v>
      </c>
      <c r="AB212" s="366"/>
      <c r="AC212" s="366"/>
      <c r="AD212" s="367" t="s">
        <v>213</v>
      </c>
      <c r="AE212" s="367" t="s">
        <v>213</v>
      </c>
      <c r="AF212" s="367" t="s">
        <v>1783</v>
      </c>
      <c r="AG212" s="367" t="s">
        <v>548</v>
      </c>
      <c r="AH212" s="367" t="s">
        <v>214</v>
      </c>
      <c r="AI212" s="367" t="s">
        <v>214</v>
      </c>
      <c r="AJ212" s="367" t="s">
        <v>216</v>
      </c>
      <c r="AK212" s="378">
        <v>30000</v>
      </c>
      <c r="AL212" s="378">
        <v>6000</v>
      </c>
      <c r="AM212" s="378">
        <v>24000</v>
      </c>
      <c r="AN212" s="378"/>
      <c r="AO212" s="378">
        <v>0</v>
      </c>
      <c r="AP212" s="378"/>
      <c r="AQ212" s="378">
        <v>0</v>
      </c>
      <c r="AR212" s="378">
        <v>0</v>
      </c>
      <c r="AS212" s="378">
        <v>0</v>
      </c>
      <c r="AT212" s="378"/>
      <c r="AU212" s="378"/>
      <c r="AV212" s="378"/>
      <c r="AW212" s="378">
        <v>3600</v>
      </c>
      <c r="AX212" s="378">
        <v>2000</v>
      </c>
      <c r="AY212" s="378">
        <v>26400</v>
      </c>
      <c r="AZ212" s="378">
        <v>22000</v>
      </c>
      <c r="BA212" s="378"/>
      <c r="BB212" s="378"/>
      <c r="BC212" s="375">
        <v>2000</v>
      </c>
      <c r="BD212" s="366"/>
      <c r="BE212" s="378" t="s">
        <v>13</v>
      </c>
      <c r="BF212" s="378">
        <v>79242.6</v>
      </c>
      <c r="BG212" s="378">
        <v>79242.6</v>
      </c>
      <c r="BH212" s="378"/>
      <c r="BI212" s="378"/>
      <c r="BJ212" s="378">
        <v>43879.4</v>
      </c>
      <c r="BK212" s="378">
        <v>30000</v>
      </c>
      <c r="BL212" s="378">
        <v>13879.4</v>
      </c>
      <c r="BM212" s="378">
        <v>1.63</v>
      </c>
      <c r="BN212" s="378">
        <v>15</v>
      </c>
      <c r="BO212" s="378"/>
      <c r="BP212" s="378"/>
      <c r="BQ212" s="378"/>
      <c r="BR212" s="378"/>
      <c r="BS212" s="378"/>
      <c r="BT212" s="367"/>
      <c r="BU212" s="367"/>
    </row>
    <row r="213" s="34" customFormat="1" ht="33" customHeight="1" spans="1:73">
      <c r="A213" s="344" t="s">
        <v>1784</v>
      </c>
      <c r="B213" s="345"/>
      <c r="C213" s="345"/>
      <c r="D213" s="345"/>
      <c r="E213" s="345"/>
      <c r="F213" s="346"/>
      <c r="G213" s="347"/>
      <c r="H213" s="347"/>
      <c r="I213" s="347"/>
      <c r="J213" s="347"/>
      <c r="K213" s="359"/>
      <c r="L213" s="359"/>
      <c r="M213" s="359"/>
      <c r="N213" s="347"/>
      <c r="O213" s="347"/>
      <c r="P213" s="347"/>
      <c r="Q213" s="347"/>
      <c r="R213" s="369"/>
      <c r="S213" s="370"/>
      <c r="T213" s="370"/>
      <c r="U213" s="370"/>
      <c r="V213" s="370"/>
      <c r="W213" s="370"/>
      <c r="X213" s="370"/>
      <c r="Y213" s="370"/>
      <c r="Z213" s="370"/>
      <c r="AA213" s="370"/>
      <c r="AB213" s="369"/>
      <c r="AC213" s="369"/>
      <c r="AD213" s="370"/>
      <c r="AE213" s="370"/>
      <c r="AF213" s="370"/>
      <c r="AG213" s="370"/>
      <c r="AH213" s="370"/>
      <c r="AI213" s="370"/>
      <c r="AJ213" s="370"/>
      <c r="AK213" s="369"/>
      <c r="AL213" s="369"/>
      <c r="AM213" s="369"/>
      <c r="AN213" s="369"/>
      <c r="AO213" s="369"/>
      <c r="AP213" s="369"/>
      <c r="AQ213" s="369"/>
      <c r="AR213" s="369"/>
      <c r="AS213" s="369"/>
      <c r="AT213" s="369"/>
      <c r="AU213" s="369"/>
      <c r="AV213" s="369"/>
      <c r="AW213" s="369"/>
      <c r="AX213" s="369"/>
      <c r="AY213" s="369"/>
      <c r="AZ213" s="369"/>
      <c r="BA213" s="369"/>
      <c r="BB213" s="369"/>
      <c r="BC213" s="369">
        <f>SUM(BC214:BC238)</f>
        <v>58000</v>
      </c>
      <c r="BD213" s="369">
        <f>SUM(BD214:BD238)</f>
        <v>3000</v>
      </c>
      <c r="BE213" s="369"/>
      <c r="BF213" s="369"/>
      <c r="BG213" s="369"/>
      <c r="BH213" s="369"/>
      <c r="BI213" s="369"/>
      <c r="BJ213" s="369"/>
      <c r="BK213" s="369"/>
      <c r="BL213" s="369"/>
      <c r="BM213" s="369"/>
      <c r="BN213" s="369"/>
      <c r="BO213" s="369"/>
      <c r="BP213" s="369"/>
      <c r="BQ213" s="369"/>
      <c r="BR213" s="369"/>
      <c r="BS213" s="369"/>
      <c r="BT213" s="347"/>
      <c r="BU213" s="347"/>
    </row>
    <row r="214" s="52" customFormat="1" ht="33" customHeight="1" spans="1:73">
      <c r="A214" s="83">
        <v>1</v>
      </c>
      <c r="B214" s="83" t="s">
        <v>1785</v>
      </c>
      <c r="C214" s="81" t="s">
        <v>1786</v>
      </c>
      <c r="D214" s="81">
        <v>654201</v>
      </c>
      <c r="E214" s="81" t="s">
        <v>1787</v>
      </c>
      <c r="F214" s="81" t="s">
        <v>1788</v>
      </c>
      <c r="G214" s="81" t="s">
        <v>1789</v>
      </c>
      <c r="H214" s="89" t="s">
        <v>29</v>
      </c>
      <c r="I214" s="81" t="s">
        <v>209</v>
      </c>
      <c r="J214" s="81">
        <v>2020</v>
      </c>
      <c r="K214" s="81">
        <v>1</v>
      </c>
      <c r="L214" s="110">
        <v>43922</v>
      </c>
      <c r="M214" s="110">
        <v>44501</v>
      </c>
      <c r="N214" s="81" t="s">
        <v>1789</v>
      </c>
      <c r="O214" s="81" t="s">
        <v>1790</v>
      </c>
      <c r="P214" s="81" t="s">
        <v>1791</v>
      </c>
      <c r="Q214" s="81" t="s">
        <v>1792</v>
      </c>
      <c r="R214" s="146">
        <v>4000</v>
      </c>
      <c r="S214" s="81" t="s">
        <v>213</v>
      </c>
      <c r="T214" s="81" t="s">
        <v>213</v>
      </c>
      <c r="U214" s="81" t="s">
        <v>213</v>
      </c>
      <c r="V214" s="81" t="s">
        <v>213</v>
      </c>
      <c r="W214" s="81" t="s">
        <v>213</v>
      </c>
      <c r="X214" s="81" t="s">
        <v>213</v>
      </c>
      <c r="Y214" s="81" t="s">
        <v>213</v>
      </c>
      <c r="Z214" s="81" t="s">
        <v>213</v>
      </c>
      <c r="AA214" s="81" t="s">
        <v>213</v>
      </c>
      <c r="AB214" s="146">
        <v>2000</v>
      </c>
      <c r="AC214" s="146"/>
      <c r="AD214" s="82" t="s">
        <v>213</v>
      </c>
      <c r="AE214" s="81" t="s">
        <v>213</v>
      </c>
      <c r="AF214" s="81" t="s">
        <v>1793</v>
      </c>
      <c r="AG214" s="81" t="s">
        <v>548</v>
      </c>
      <c r="AH214" s="81" t="s">
        <v>214</v>
      </c>
      <c r="AI214" s="81"/>
      <c r="AJ214" s="81" t="s">
        <v>260</v>
      </c>
      <c r="AK214" s="141">
        <v>4000</v>
      </c>
      <c r="AL214" s="141">
        <v>0</v>
      </c>
      <c r="AM214" s="141">
        <v>3000</v>
      </c>
      <c r="AN214" s="141">
        <v>0</v>
      </c>
      <c r="AO214" s="141">
        <v>0</v>
      </c>
      <c r="AP214" s="141">
        <v>1000</v>
      </c>
      <c r="AQ214" s="141">
        <v>0</v>
      </c>
      <c r="AR214" s="141">
        <v>0</v>
      </c>
      <c r="AS214" s="141">
        <v>0</v>
      </c>
      <c r="AT214" s="141">
        <v>0</v>
      </c>
      <c r="AU214" s="141">
        <v>0</v>
      </c>
      <c r="AV214" s="141">
        <v>0</v>
      </c>
      <c r="AW214" s="141">
        <v>2000</v>
      </c>
      <c r="AX214" s="141">
        <v>2000</v>
      </c>
      <c r="AY214" s="141"/>
      <c r="AZ214" s="141"/>
      <c r="BA214" s="141"/>
      <c r="BB214" s="141"/>
      <c r="BC214" s="146">
        <v>2000</v>
      </c>
      <c r="BD214" s="146">
        <v>2000</v>
      </c>
      <c r="BE214" s="141" t="s">
        <v>13</v>
      </c>
      <c r="BF214" s="141">
        <v>16381</v>
      </c>
      <c r="BG214" s="141">
        <v>16381</v>
      </c>
      <c r="BH214" s="141">
        <v>0</v>
      </c>
      <c r="BI214" s="141">
        <v>0</v>
      </c>
      <c r="BJ214" s="141">
        <v>8353</v>
      </c>
      <c r="BK214" s="141">
        <v>3495</v>
      </c>
      <c r="BL214" s="141">
        <v>4858</v>
      </c>
      <c r="BM214" s="141">
        <f>(BF214-BL214)/(BC214*0.045*BN214+BC214+AS214)</f>
        <v>3.43970149253731</v>
      </c>
      <c r="BN214" s="141">
        <v>15</v>
      </c>
      <c r="BO214" s="141">
        <v>2000</v>
      </c>
      <c r="BP214" s="141">
        <v>2000</v>
      </c>
      <c r="BQ214" s="141"/>
      <c r="BR214" s="141"/>
      <c r="BS214" s="141"/>
      <c r="BT214" s="83"/>
      <c r="BU214" s="83"/>
    </row>
    <row r="215" s="52" customFormat="1" ht="33" customHeight="1" spans="1:73">
      <c r="A215" s="83">
        <v>1</v>
      </c>
      <c r="B215" s="83" t="s">
        <v>1785</v>
      </c>
      <c r="C215" s="81" t="s">
        <v>1786</v>
      </c>
      <c r="D215" s="81">
        <v>654201</v>
      </c>
      <c r="E215" s="81" t="s">
        <v>1794</v>
      </c>
      <c r="F215" s="81" t="s">
        <v>1795</v>
      </c>
      <c r="G215" s="81" t="s">
        <v>1789</v>
      </c>
      <c r="H215" s="89" t="s">
        <v>15</v>
      </c>
      <c r="I215" s="81" t="s">
        <v>209</v>
      </c>
      <c r="J215" s="81">
        <v>2019</v>
      </c>
      <c r="K215" s="81">
        <v>2</v>
      </c>
      <c r="L215" s="110">
        <v>43952</v>
      </c>
      <c r="M215" s="110">
        <v>44501</v>
      </c>
      <c r="N215" s="81" t="s">
        <v>1789</v>
      </c>
      <c r="O215" s="81" t="s">
        <v>1790</v>
      </c>
      <c r="P215" s="81" t="s">
        <v>1796</v>
      </c>
      <c r="Q215" s="81" t="s">
        <v>1797</v>
      </c>
      <c r="R215" s="146">
        <v>2800</v>
      </c>
      <c r="S215" s="81" t="s">
        <v>213</v>
      </c>
      <c r="T215" s="81" t="s">
        <v>213</v>
      </c>
      <c r="U215" s="81" t="s">
        <v>213</v>
      </c>
      <c r="V215" s="81" t="s">
        <v>213</v>
      </c>
      <c r="W215" s="81" t="s">
        <v>213</v>
      </c>
      <c r="X215" s="81" t="s">
        <v>213</v>
      </c>
      <c r="Y215" s="81" t="s">
        <v>213</v>
      </c>
      <c r="Z215" s="81" t="s">
        <v>213</v>
      </c>
      <c r="AA215" s="81" t="s">
        <v>213</v>
      </c>
      <c r="AB215" s="146"/>
      <c r="AC215" s="146"/>
      <c r="AD215" s="82" t="s">
        <v>213</v>
      </c>
      <c r="AE215" s="81" t="s">
        <v>213</v>
      </c>
      <c r="AF215" s="81" t="s">
        <v>1798</v>
      </c>
      <c r="AG215" s="81" t="s">
        <v>548</v>
      </c>
      <c r="AH215" s="81" t="s">
        <v>214</v>
      </c>
      <c r="AI215" s="81"/>
      <c r="AJ215" s="81" t="s">
        <v>260</v>
      </c>
      <c r="AK215" s="141">
        <v>2800</v>
      </c>
      <c r="AL215" s="141">
        <v>0</v>
      </c>
      <c r="AM215" s="141">
        <v>2000</v>
      </c>
      <c r="AN215" s="141">
        <v>0</v>
      </c>
      <c r="AO215" s="141">
        <v>0</v>
      </c>
      <c r="AP215" s="141">
        <v>800</v>
      </c>
      <c r="AQ215" s="141">
        <v>1000</v>
      </c>
      <c r="AR215" s="141">
        <v>0</v>
      </c>
      <c r="AS215" s="141">
        <v>1000</v>
      </c>
      <c r="AT215" s="141">
        <v>0</v>
      </c>
      <c r="AU215" s="141">
        <v>0</v>
      </c>
      <c r="AV215" s="141">
        <v>0</v>
      </c>
      <c r="AW215" s="141">
        <v>1000</v>
      </c>
      <c r="AX215" s="141">
        <v>1000</v>
      </c>
      <c r="AY215" s="141"/>
      <c r="AZ215" s="141"/>
      <c r="BA215" s="141"/>
      <c r="BB215" s="141"/>
      <c r="BC215" s="146">
        <v>1000</v>
      </c>
      <c r="BD215" s="146">
        <v>0</v>
      </c>
      <c r="BE215" s="141" t="s">
        <v>10</v>
      </c>
      <c r="BF215" s="141">
        <v>18879</v>
      </c>
      <c r="BG215" s="141">
        <v>18879</v>
      </c>
      <c r="BH215" s="141">
        <v>0</v>
      </c>
      <c r="BI215" s="141">
        <v>0</v>
      </c>
      <c r="BJ215" s="141">
        <v>10499</v>
      </c>
      <c r="BK215" s="141">
        <v>617</v>
      </c>
      <c r="BL215" s="141">
        <v>9882</v>
      </c>
      <c r="BM215" s="141">
        <v>2.37</v>
      </c>
      <c r="BN215" s="141">
        <v>10</v>
      </c>
      <c r="BO215" s="141">
        <v>2000</v>
      </c>
      <c r="BP215" s="141">
        <v>2000</v>
      </c>
      <c r="BQ215" s="141"/>
      <c r="BR215" s="141"/>
      <c r="BS215" s="141"/>
      <c r="BT215" s="83"/>
      <c r="BU215" s="83"/>
    </row>
    <row r="216" s="52" customFormat="1" ht="33" customHeight="1" spans="1:73">
      <c r="A216" s="83">
        <v>1</v>
      </c>
      <c r="B216" s="83" t="s">
        <v>1785</v>
      </c>
      <c r="C216" s="81" t="s">
        <v>1786</v>
      </c>
      <c r="D216" s="81">
        <v>654201</v>
      </c>
      <c r="E216" s="81" t="s">
        <v>1800</v>
      </c>
      <c r="F216" s="81" t="s">
        <v>1801</v>
      </c>
      <c r="G216" s="81" t="s">
        <v>1802</v>
      </c>
      <c r="H216" s="89" t="s">
        <v>29</v>
      </c>
      <c r="I216" s="81" t="s">
        <v>209</v>
      </c>
      <c r="J216" s="81">
        <v>2020</v>
      </c>
      <c r="K216" s="81">
        <v>2</v>
      </c>
      <c r="L216" s="110">
        <v>43709</v>
      </c>
      <c r="M216" s="110">
        <v>44531</v>
      </c>
      <c r="N216" s="81" t="s">
        <v>1802</v>
      </c>
      <c r="O216" s="81" t="s">
        <v>1803</v>
      </c>
      <c r="P216" s="81" t="s">
        <v>1804</v>
      </c>
      <c r="Q216" s="81" t="s">
        <v>1805</v>
      </c>
      <c r="R216" s="146">
        <v>4068</v>
      </c>
      <c r="S216" s="81" t="s">
        <v>213</v>
      </c>
      <c r="T216" s="81" t="s">
        <v>213</v>
      </c>
      <c r="U216" s="81" t="s">
        <v>213</v>
      </c>
      <c r="V216" s="81" t="s">
        <v>213</v>
      </c>
      <c r="W216" s="81" t="s">
        <v>213</v>
      </c>
      <c r="X216" s="81" t="s">
        <v>213</v>
      </c>
      <c r="Y216" s="81" t="s">
        <v>213</v>
      </c>
      <c r="Z216" s="81" t="s">
        <v>213</v>
      </c>
      <c r="AA216" s="81" t="s">
        <v>213</v>
      </c>
      <c r="AB216" s="146"/>
      <c r="AC216" s="146"/>
      <c r="AD216" s="82" t="s">
        <v>213</v>
      </c>
      <c r="AE216" s="81" t="s">
        <v>213</v>
      </c>
      <c r="AF216" s="81" t="s">
        <v>1806</v>
      </c>
      <c r="AG216" s="81" t="s">
        <v>548</v>
      </c>
      <c r="AH216" s="81" t="s">
        <v>214</v>
      </c>
      <c r="AI216" s="81"/>
      <c r="AJ216" s="81" t="s">
        <v>260</v>
      </c>
      <c r="AK216" s="141">
        <v>4068</v>
      </c>
      <c r="AL216" s="141">
        <v>0</v>
      </c>
      <c r="AM216" s="141">
        <v>1000</v>
      </c>
      <c r="AN216" s="141">
        <v>0</v>
      </c>
      <c r="AO216" s="141">
        <v>0</v>
      </c>
      <c r="AP216" s="141">
        <v>3068</v>
      </c>
      <c r="AQ216" s="141">
        <v>1000</v>
      </c>
      <c r="AR216" s="141">
        <v>0</v>
      </c>
      <c r="AS216" s="141">
        <v>0</v>
      </c>
      <c r="AT216" s="141">
        <v>0</v>
      </c>
      <c r="AU216" s="141">
        <v>0</v>
      </c>
      <c r="AV216" s="141">
        <v>1000</v>
      </c>
      <c r="AW216" s="141">
        <v>1000</v>
      </c>
      <c r="AX216" s="141">
        <v>1000</v>
      </c>
      <c r="AY216" s="141"/>
      <c r="AZ216" s="141"/>
      <c r="BA216" s="141"/>
      <c r="BB216" s="141"/>
      <c r="BC216" s="146">
        <v>1000</v>
      </c>
      <c r="BD216" s="146">
        <v>0</v>
      </c>
      <c r="BE216" s="141" t="s">
        <v>16</v>
      </c>
      <c r="BF216" s="141">
        <v>10402</v>
      </c>
      <c r="BG216" s="141">
        <v>10402</v>
      </c>
      <c r="BH216" s="141">
        <v>0</v>
      </c>
      <c r="BI216" s="141">
        <v>0</v>
      </c>
      <c r="BJ216" s="141">
        <v>6334</v>
      </c>
      <c r="BK216" s="141">
        <v>2504</v>
      </c>
      <c r="BL216" s="141">
        <v>3830</v>
      </c>
      <c r="BM216" s="141">
        <v>2.27</v>
      </c>
      <c r="BN216" s="141">
        <v>20</v>
      </c>
      <c r="BO216" s="141">
        <v>1000</v>
      </c>
      <c r="BP216" s="141">
        <v>1000</v>
      </c>
      <c r="BQ216" s="141"/>
      <c r="BR216" s="141"/>
      <c r="BS216" s="141"/>
      <c r="BT216" s="83"/>
      <c r="BU216" s="83"/>
    </row>
    <row r="217" s="52" customFormat="1" ht="33" customHeight="1" spans="1:73">
      <c r="A217" s="83">
        <v>1</v>
      </c>
      <c r="B217" s="83" t="s">
        <v>1785</v>
      </c>
      <c r="C217" s="81" t="s">
        <v>1786</v>
      </c>
      <c r="D217" s="81">
        <v>654201</v>
      </c>
      <c r="E217" s="81" t="s">
        <v>1808</v>
      </c>
      <c r="F217" s="81" t="s">
        <v>1809</v>
      </c>
      <c r="G217" s="81" t="s">
        <v>1802</v>
      </c>
      <c r="H217" s="89" t="s">
        <v>29</v>
      </c>
      <c r="I217" s="81" t="s">
        <v>209</v>
      </c>
      <c r="J217" s="81">
        <v>2019</v>
      </c>
      <c r="K217" s="81">
        <v>2</v>
      </c>
      <c r="L217" s="110">
        <v>44075</v>
      </c>
      <c r="M217" s="110">
        <v>44531</v>
      </c>
      <c r="N217" s="81" t="s">
        <v>1802</v>
      </c>
      <c r="O217" s="81" t="s">
        <v>1803</v>
      </c>
      <c r="P217" s="81" t="s">
        <v>1810</v>
      </c>
      <c r="Q217" s="81" t="s">
        <v>1811</v>
      </c>
      <c r="R217" s="146">
        <v>4555</v>
      </c>
      <c r="S217" s="81" t="s">
        <v>213</v>
      </c>
      <c r="T217" s="81" t="s">
        <v>213</v>
      </c>
      <c r="U217" s="81" t="s">
        <v>213</v>
      </c>
      <c r="V217" s="81" t="s">
        <v>213</v>
      </c>
      <c r="W217" s="81" t="s">
        <v>213</v>
      </c>
      <c r="X217" s="81" t="s">
        <v>213</v>
      </c>
      <c r="Y217" s="81" t="s">
        <v>213</v>
      </c>
      <c r="Z217" s="81" t="s">
        <v>213</v>
      </c>
      <c r="AA217" s="81" t="s">
        <v>213</v>
      </c>
      <c r="AB217" s="146"/>
      <c r="AC217" s="146"/>
      <c r="AD217" s="82" t="s">
        <v>213</v>
      </c>
      <c r="AE217" s="81" t="s">
        <v>213</v>
      </c>
      <c r="AF217" s="81" t="s">
        <v>1812</v>
      </c>
      <c r="AG217" s="81" t="s">
        <v>548</v>
      </c>
      <c r="AH217" s="81" t="s">
        <v>214</v>
      </c>
      <c r="AI217" s="81"/>
      <c r="AJ217" s="81" t="s">
        <v>260</v>
      </c>
      <c r="AK217" s="141">
        <v>4555</v>
      </c>
      <c r="AL217" s="141">
        <v>0</v>
      </c>
      <c r="AM217" s="141">
        <v>3000</v>
      </c>
      <c r="AN217" s="141">
        <v>0</v>
      </c>
      <c r="AO217" s="141">
        <v>0</v>
      </c>
      <c r="AP217" s="141">
        <v>1555</v>
      </c>
      <c r="AQ217" s="141">
        <v>2000</v>
      </c>
      <c r="AR217" s="141">
        <v>0</v>
      </c>
      <c r="AS217" s="141">
        <v>2000</v>
      </c>
      <c r="AT217" s="141">
        <v>0</v>
      </c>
      <c r="AU217" s="141">
        <v>0</v>
      </c>
      <c r="AV217" s="141">
        <v>0</v>
      </c>
      <c r="AW217" s="141">
        <v>1000</v>
      </c>
      <c r="AX217" s="141">
        <v>1000</v>
      </c>
      <c r="AY217" s="141"/>
      <c r="AZ217" s="141"/>
      <c r="BA217" s="141"/>
      <c r="BB217" s="141"/>
      <c r="BC217" s="146">
        <v>1000</v>
      </c>
      <c r="BD217" s="146">
        <v>0</v>
      </c>
      <c r="BE217" s="141" t="s">
        <v>16</v>
      </c>
      <c r="BF217" s="141">
        <v>11300</v>
      </c>
      <c r="BG217" s="141">
        <v>11300</v>
      </c>
      <c r="BH217" s="141">
        <v>0</v>
      </c>
      <c r="BI217" s="141">
        <v>0</v>
      </c>
      <c r="BJ217" s="141">
        <v>9443</v>
      </c>
      <c r="BK217" s="141">
        <v>6586</v>
      </c>
      <c r="BL217" s="141">
        <v>2857</v>
      </c>
      <c r="BM217" s="141">
        <v>1.59</v>
      </c>
      <c r="BN217" s="141">
        <v>20</v>
      </c>
      <c r="BO217" s="141">
        <v>2000</v>
      </c>
      <c r="BP217" s="141">
        <v>2000</v>
      </c>
      <c r="BQ217" s="141"/>
      <c r="BR217" s="141"/>
      <c r="BS217" s="141"/>
      <c r="BT217" s="83"/>
      <c r="BU217" s="83"/>
    </row>
    <row r="218" s="52" customFormat="1" ht="33" customHeight="1" spans="1:73">
      <c r="A218" s="83">
        <v>1</v>
      </c>
      <c r="B218" s="83" t="s">
        <v>1785</v>
      </c>
      <c r="C218" s="81" t="s">
        <v>1813</v>
      </c>
      <c r="D218" s="81">
        <v>654221</v>
      </c>
      <c r="E218" s="81" t="s">
        <v>1814</v>
      </c>
      <c r="F218" s="81" t="s">
        <v>1815</v>
      </c>
      <c r="G218" s="81" t="s">
        <v>1816</v>
      </c>
      <c r="H218" s="89" t="s">
        <v>49</v>
      </c>
      <c r="I218" s="81" t="s">
        <v>209</v>
      </c>
      <c r="J218" s="81">
        <v>2020</v>
      </c>
      <c r="K218" s="81">
        <v>2</v>
      </c>
      <c r="L218" s="110">
        <v>43976</v>
      </c>
      <c r="M218" s="110">
        <v>44469</v>
      </c>
      <c r="N218" s="81" t="s">
        <v>1816</v>
      </c>
      <c r="O218" s="81" t="s">
        <v>1817</v>
      </c>
      <c r="P218" s="81" t="s">
        <v>1818</v>
      </c>
      <c r="Q218" s="81" t="s">
        <v>1819</v>
      </c>
      <c r="R218" s="146">
        <v>6240</v>
      </c>
      <c r="S218" s="81" t="s">
        <v>213</v>
      </c>
      <c r="T218" s="81" t="s">
        <v>213</v>
      </c>
      <c r="U218" s="81" t="s">
        <v>213</v>
      </c>
      <c r="V218" s="81" t="s">
        <v>213</v>
      </c>
      <c r="W218" s="81" t="s">
        <v>213</v>
      </c>
      <c r="X218" s="81" t="s">
        <v>213</v>
      </c>
      <c r="Y218" s="81" t="s">
        <v>213</v>
      </c>
      <c r="Z218" s="81" t="s">
        <v>213</v>
      </c>
      <c r="AA218" s="81" t="s">
        <v>213</v>
      </c>
      <c r="AB218" s="146"/>
      <c r="AC218" s="146"/>
      <c r="AD218" s="82" t="s">
        <v>213</v>
      </c>
      <c r="AE218" s="81" t="s">
        <v>213</v>
      </c>
      <c r="AF218" s="81" t="s">
        <v>1820</v>
      </c>
      <c r="AG218" s="81" t="s">
        <v>548</v>
      </c>
      <c r="AH218" s="81" t="s">
        <v>214</v>
      </c>
      <c r="AI218" s="81"/>
      <c r="AJ218" s="81" t="s">
        <v>260</v>
      </c>
      <c r="AK218" s="141">
        <v>6240</v>
      </c>
      <c r="AL218" s="141">
        <v>240</v>
      </c>
      <c r="AM218" s="141">
        <v>6000</v>
      </c>
      <c r="AN218" s="141"/>
      <c r="AO218" s="141"/>
      <c r="AP218" s="141"/>
      <c r="AQ218" s="141">
        <v>3000</v>
      </c>
      <c r="AR218" s="141"/>
      <c r="AS218" s="141">
        <v>3000</v>
      </c>
      <c r="AT218" s="141"/>
      <c r="AU218" s="141"/>
      <c r="AV218" s="141"/>
      <c r="AW218" s="141">
        <v>3000</v>
      </c>
      <c r="AX218" s="141">
        <v>3000</v>
      </c>
      <c r="AY218" s="141"/>
      <c r="AZ218" s="141"/>
      <c r="BA218" s="141"/>
      <c r="BB218" s="141"/>
      <c r="BC218" s="146">
        <v>3000</v>
      </c>
      <c r="BD218" s="146"/>
      <c r="BE218" s="141" t="s">
        <v>10</v>
      </c>
      <c r="BF218" s="141">
        <v>190450.4</v>
      </c>
      <c r="BG218" s="141">
        <v>189875</v>
      </c>
      <c r="BH218" s="141"/>
      <c r="BI218" s="141">
        <v>575.4</v>
      </c>
      <c r="BJ218" s="141">
        <v>160045.35</v>
      </c>
      <c r="BK218" s="141">
        <v>6240</v>
      </c>
      <c r="BL218" s="141">
        <v>153805.35</v>
      </c>
      <c r="BM218" s="141">
        <v>1.68</v>
      </c>
      <c r="BN218" s="141">
        <v>10</v>
      </c>
      <c r="BO218" s="141"/>
      <c r="BP218" s="141"/>
      <c r="BQ218" s="141"/>
      <c r="BR218" s="141"/>
      <c r="BS218" s="141"/>
      <c r="BT218" s="83"/>
      <c r="BU218" s="83"/>
    </row>
    <row r="219" s="52" customFormat="1" ht="33" customHeight="1" spans="1:73">
      <c r="A219" s="83">
        <v>1</v>
      </c>
      <c r="B219" s="83" t="s">
        <v>1785</v>
      </c>
      <c r="C219" s="81" t="s">
        <v>1813</v>
      </c>
      <c r="D219" s="81">
        <v>654221</v>
      </c>
      <c r="E219" s="81" t="s">
        <v>1821</v>
      </c>
      <c r="F219" s="81" t="s">
        <v>1822</v>
      </c>
      <c r="G219" s="81" t="s">
        <v>1816</v>
      </c>
      <c r="H219" s="89" t="s">
        <v>49</v>
      </c>
      <c r="I219" s="81" t="s">
        <v>209</v>
      </c>
      <c r="J219" s="81">
        <v>2020</v>
      </c>
      <c r="K219" s="81">
        <v>3</v>
      </c>
      <c r="L219" s="110">
        <v>44317</v>
      </c>
      <c r="M219" s="110">
        <v>45261</v>
      </c>
      <c r="N219" s="81" t="s">
        <v>1816</v>
      </c>
      <c r="O219" s="81" t="s">
        <v>1817</v>
      </c>
      <c r="P219" s="81" t="s">
        <v>1823</v>
      </c>
      <c r="Q219" s="81" t="s">
        <v>1824</v>
      </c>
      <c r="R219" s="146">
        <v>3350</v>
      </c>
      <c r="S219" s="81" t="s">
        <v>213</v>
      </c>
      <c r="T219" s="81" t="s">
        <v>213</v>
      </c>
      <c r="U219" s="81" t="s">
        <v>213</v>
      </c>
      <c r="V219" s="81" t="s">
        <v>213</v>
      </c>
      <c r="W219" s="81" t="s">
        <v>213</v>
      </c>
      <c r="X219" s="81" t="s">
        <v>213</v>
      </c>
      <c r="Y219" s="81" t="s">
        <v>213</v>
      </c>
      <c r="Z219" s="81" t="s">
        <v>213</v>
      </c>
      <c r="AA219" s="81" t="s">
        <v>213</v>
      </c>
      <c r="AB219" s="146"/>
      <c r="AC219" s="146"/>
      <c r="AD219" s="82" t="s">
        <v>213</v>
      </c>
      <c r="AE219" s="81" t="s">
        <v>213</v>
      </c>
      <c r="AF219" s="81" t="s">
        <v>1825</v>
      </c>
      <c r="AG219" s="81" t="s">
        <v>548</v>
      </c>
      <c r="AH219" s="81" t="s">
        <v>214</v>
      </c>
      <c r="AI219" s="81"/>
      <c r="AJ219" s="81" t="s">
        <v>260</v>
      </c>
      <c r="AK219" s="141">
        <v>3350</v>
      </c>
      <c r="AL219" s="141">
        <v>350</v>
      </c>
      <c r="AM219" s="141">
        <v>3000</v>
      </c>
      <c r="AN219" s="141"/>
      <c r="AO219" s="141"/>
      <c r="AP219" s="141"/>
      <c r="AQ219" s="141">
        <v>0</v>
      </c>
      <c r="AR219" s="141"/>
      <c r="AS219" s="141"/>
      <c r="AT219" s="141"/>
      <c r="AU219" s="141"/>
      <c r="AV219" s="141"/>
      <c r="AW219" s="141">
        <v>2000</v>
      </c>
      <c r="AX219" s="141">
        <v>2000</v>
      </c>
      <c r="AY219" s="141">
        <v>1000</v>
      </c>
      <c r="AZ219" s="141">
        <v>1000</v>
      </c>
      <c r="BA219" s="141"/>
      <c r="BB219" s="141"/>
      <c r="BC219" s="146">
        <v>2000</v>
      </c>
      <c r="BD219" s="146"/>
      <c r="BE219" s="141" t="s">
        <v>10</v>
      </c>
      <c r="BF219" s="141">
        <v>13881.89</v>
      </c>
      <c r="BG219" s="141">
        <v>13881.89</v>
      </c>
      <c r="BH219" s="141"/>
      <c r="BI219" s="141"/>
      <c r="BJ219" s="141">
        <v>7401.74</v>
      </c>
      <c r="BK219" s="141">
        <v>3350</v>
      </c>
      <c r="BL219" s="141">
        <v>4051.74</v>
      </c>
      <c r="BM219" s="141">
        <v>2.36</v>
      </c>
      <c r="BN219" s="141">
        <v>10</v>
      </c>
      <c r="BO219" s="141"/>
      <c r="BP219" s="141"/>
      <c r="BQ219" s="141"/>
      <c r="BR219" s="141"/>
      <c r="BS219" s="141"/>
      <c r="BT219" s="83"/>
      <c r="BU219" s="83"/>
    </row>
    <row r="220" s="52" customFormat="1" ht="33" customHeight="1" spans="1:73">
      <c r="A220" s="83">
        <v>1</v>
      </c>
      <c r="B220" s="83" t="s">
        <v>1785</v>
      </c>
      <c r="C220" s="81" t="s">
        <v>1813</v>
      </c>
      <c r="D220" s="81">
        <v>654221</v>
      </c>
      <c r="E220" s="81" t="s">
        <v>1826</v>
      </c>
      <c r="F220" s="81" t="s">
        <v>1827</v>
      </c>
      <c r="G220" s="81" t="s">
        <v>1816</v>
      </c>
      <c r="H220" s="89" t="s">
        <v>29</v>
      </c>
      <c r="I220" s="81" t="s">
        <v>209</v>
      </c>
      <c r="J220" s="81">
        <v>2020</v>
      </c>
      <c r="K220" s="81">
        <v>2</v>
      </c>
      <c r="L220" s="110">
        <v>44357</v>
      </c>
      <c r="M220" s="110">
        <v>44560</v>
      </c>
      <c r="N220" s="81" t="s">
        <v>1828</v>
      </c>
      <c r="O220" s="81" t="s">
        <v>1817</v>
      </c>
      <c r="P220" s="81" t="s">
        <v>1829</v>
      </c>
      <c r="Q220" s="81" t="s">
        <v>1830</v>
      </c>
      <c r="R220" s="146">
        <v>3480</v>
      </c>
      <c r="S220" s="81" t="s">
        <v>213</v>
      </c>
      <c r="T220" s="81" t="s">
        <v>213</v>
      </c>
      <c r="U220" s="81" t="s">
        <v>213</v>
      </c>
      <c r="V220" s="81" t="s">
        <v>213</v>
      </c>
      <c r="W220" s="81" t="s">
        <v>213</v>
      </c>
      <c r="X220" s="81" t="s">
        <v>213</v>
      </c>
      <c r="Y220" s="81" t="s">
        <v>213</v>
      </c>
      <c r="Z220" s="81" t="s">
        <v>213</v>
      </c>
      <c r="AA220" s="81" t="s">
        <v>213</v>
      </c>
      <c r="AB220" s="146"/>
      <c r="AC220" s="146"/>
      <c r="AD220" s="82" t="s">
        <v>213</v>
      </c>
      <c r="AE220" s="81" t="s">
        <v>213</v>
      </c>
      <c r="AF220" s="81" t="s">
        <v>1831</v>
      </c>
      <c r="AG220" s="81" t="s">
        <v>548</v>
      </c>
      <c r="AH220" s="81" t="s">
        <v>214</v>
      </c>
      <c r="AI220" s="81"/>
      <c r="AJ220" s="81" t="s">
        <v>260</v>
      </c>
      <c r="AK220" s="141">
        <v>3480</v>
      </c>
      <c r="AL220" s="141">
        <v>480</v>
      </c>
      <c r="AM220" s="141">
        <v>3000</v>
      </c>
      <c r="AN220" s="141"/>
      <c r="AO220" s="141"/>
      <c r="AP220" s="141"/>
      <c r="AQ220" s="141">
        <v>0</v>
      </c>
      <c r="AR220" s="141"/>
      <c r="AS220" s="141"/>
      <c r="AT220" s="141"/>
      <c r="AU220" s="141"/>
      <c r="AV220" s="141"/>
      <c r="AW220" s="141">
        <v>2000</v>
      </c>
      <c r="AX220" s="141">
        <v>2000</v>
      </c>
      <c r="AY220" s="141">
        <v>1000</v>
      </c>
      <c r="AZ220" s="141">
        <v>1000</v>
      </c>
      <c r="BA220" s="141"/>
      <c r="BB220" s="141"/>
      <c r="BC220" s="146">
        <v>2000</v>
      </c>
      <c r="BD220" s="146"/>
      <c r="BE220" s="141" t="s">
        <v>16</v>
      </c>
      <c r="BF220" s="141">
        <v>16800</v>
      </c>
      <c r="BG220" s="141">
        <v>16800</v>
      </c>
      <c r="BH220" s="141"/>
      <c r="BI220" s="141"/>
      <c r="BJ220" s="141">
        <v>9131.03</v>
      </c>
      <c r="BK220" s="141">
        <v>3480</v>
      </c>
      <c r="BL220" s="141">
        <v>5651.03</v>
      </c>
      <c r="BM220" s="141">
        <v>2.21</v>
      </c>
      <c r="BN220" s="141">
        <v>20</v>
      </c>
      <c r="BO220" s="141"/>
      <c r="BP220" s="141"/>
      <c r="BQ220" s="141"/>
      <c r="BR220" s="141"/>
      <c r="BS220" s="141"/>
      <c r="BT220" s="83"/>
      <c r="BU220" s="83"/>
    </row>
    <row r="221" s="52" customFormat="1" ht="33" customHeight="1" spans="1:73">
      <c r="A221" s="83">
        <v>1</v>
      </c>
      <c r="B221" s="83" t="s">
        <v>1785</v>
      </c>
      <c r="C221" s="81" t="s">
        <v>1813</v>
      </c>
      <c r="D221" s="81">
        <v>654221</v>
      </c>
      <c r="E221" s="81" t="s">
        <v>1832</v>
      </c>
      <c r="F221" s="81" t="s">
        <v>1833</v>
      </c>
      <c r="G221" s="81" t="s">
        <v>1816</v>
      </c>
      <c r="H221" s="89" t="s">
        <v>29</v>
      </c>
      <c r="I221" s="81" t="s">
        <v>209</v>
      </c>
      <c r="J221" s="81">
        <v>2020</v>
      </c>
      <c r="K221" s="81">
        <v>2</v>
      </c>
      <c r="L221" s="110">
        <v>44377</v>
      </c>
      <c r="M221" s="110">
        <v>44896</v>
      </c>
      <c r="N221" s="81" t="s">
        <v>1816</v>
      </c>
      <c r="O221" s="81" t="s">
        <v>1817</v>
      </c>
      <c r="P221" s="81" t="s">
        <v>1834</v>
      </c>
      <c r="Q221" s="81" t="s">
        <v>1835</v>
      </c>
      <c r="R221" s="146">
        <v>4920</v>
      </c>
      <c r="S221" s="81" t="s">
        <v>213</v>
      </c>
      <c r="T221" s="81" t="s">
        <v>213</v>
      </c>
      <c r="U221" s="81" t="s">
        <v>213</v>
      </c>
      <c r="V221" s="81" t="s">
        <v>213</v>
      </c>
      <c r="W221" s="81" t="s">
        <v>213</v>
      </c>
      <c r="X221" s="81" t="s">
        <v>213</v>
      </c>
      <c r="Y221" s="81" t="s">
        <v>213</v>
      </c>
      <c r="Z221" s="81" t="s">
        <v>213</v>
      </c>
      <c r="AA221" s="81" t="s">
        <v>213</v>
      </c>
      <c r="AB221" s="146"/>
      <c r="AC221" s="146"/>
      <c r="AD221" s="82" t="s">
        <v>213</v>
      </c>
      <c r="AE221" s="81" t="s">
        <v>213</v>
      </c>
      <c r="AF221" s="81" t="s">
        <v>1836</v>
      </c>
      <c r="AG221" s="81" t="s">
        <v>548</v>
      </c>
      <c r="AH221" s="81" t="s">
        <v>214</v>
      </c>
      <c r="AI221" s="81"/>
      <c r="AJ221" s="81" t="s">
        <v>260</v>
      </c>
      <c r="AK221" s="141">
        <v>4920</v>
      </c>
      <c r="AL221" s="141">
        <v>920</v>
      </c>
      <c r="AM221" s="141">
        <v>4000</v>
      </c>
      <c r="AN221" s="141"/>
      <c r="AO221" s="141"/>
      <c r="AP221" s="141"/>
      <c r="AQ221" s="141">
        <v>0</v>
      </c>
      <c r="AR221" s="141"/>
      <c r="AS221" s="141"/>
      <c r="AT221" s="141"/>
      <c r="AU221" s="141"/>
      <c r="AV221" s="141"/>
      <c r="AW221" s="141">
        <v>2000</v>
      </c>
      <c r="AX221" s="141">
        <v>2000</v>
      </c>
      <c r="AY221" s="141">
        <v>2000</v>
      </c>
      <c r="AZ221" s="141">
        <v>2000</v>
      </c>
      <c r="BA221" s="141"/>
      <c r="BB221" s="141"/>
      <c r="BC221" s="146">
        <v>2000</v>
      </c>
      <c r="BD221" s="146"/>
      <c r="BE221" s="141" t="s">
        <v>16</v>
      </c>
      <c r="BF221" s="141">
        <v>8145.5</v>
      </c>
      <c r="BG221" s="141">
        <v>7899.5</v>
      </c>
      <c r="BH221" s="141"/>
      <c r="BI221" s="141">
        <v>246</v>
      </c>
      <c r="BJ221" s="141">
        <v>6487.65</v>
      </c>
      <c r="BK221" s="141">
        <v>4920</v>
      </c>
      <c r="BL221" s="141">
        <v>1567.65</v>
      </c>
      <c r="BM221" s="141">
        <v>1.54</v>
      </c>
      <c r="BN221" s="141">
        <v>20</v>
      </c>
      <c r="BO221" s="141"/>
      <c r="BP221" s="141"/>
      <c r="BQ221" s="141"/>
      <c r="BR221" s="141"/>
      <c r="BS221" s="141"/>
      <c r="BT221" s="83"/>
      <c r="BU221" s="83"/>
    </row>
    <row r="222" s="52" customFormat="1" ht="33" customHeight="1" spans="1:73">
      <c r="A222" s="83">
        <v>1</v>
      </c>
      <c r="B222" s="83" t="s">
        <v>1785</v>
      </c>
      <c r="C222" s="81" t="s">
        <v>1813</v>
      </c>
      <c r="D222" s="81">
        <v>654221</v>
      </c>
      <c r="E222" s="81" t="s">
        <v>1838</v>
      </c>
      <c r="F222" s="81" t="s">
        <v>1839</v>
      </c>
      <c r="G222" s="81" t="s">
        <v>1840</v>
      </c>
      <c r="H222" s="89" t="s">
        <v>41</v>
      </c>
      <c r="I222" s="81" t="s">
        <v>209</v>
      </c>
      <c r="J222" s="81">
        <v>2020</v>
      </c>
      <c r="K222" s="81">
        <v>2</v>
      </c>
      <c r="L222" s="110">
        <v>44053</v>
      </c>
      <c r="M222" s="110">
        <v>44560</v>
      </c>
      <c r="N222" s="81" t="s">
        <v>1840</v>
      </c>
      <c r="O222" s="81" t="s">
        <v>1817</v>
      </c>
      <c r="P222" s="81" t="s">
        <v>1841</v>
      </c>
      <c r="Q222" s="81" t="s">
        <v>1842</v>
      </c>
      <c r="R222" s="146">
        <v>1250</v>
      </c>
      <c r="S222" s="81" t="s">
        <v>213</v>
      </c>
      <c r="T222" s="81" t="s">
        <v>213</v>
      </c>
      <c r="U222" s="81" t="s">
        <v>213</v>
      </c>
      <c r="V222" s="81" t="s">
        <v>213</v>
      </c>
      <c r="W222" s="81" t="s">
        <v>213</v>
      </c>
      <c r="X222" s="81" t="s">
        <v>213</v>
      </c>
      <c r="Y222" s="81" t="s">
        <v>213</v>
      </c>
      <c r="Z222" s="81" t="s">
        <v>213</v>
      </c>
      <c r="AA222" s="81" t="s">
        <v>213</v>
      </c>
      <c r="AB222" s="146"/>
      <c r="AC222" s="146"/>
      <c r="AD222" s="82" t="s">
        <v>213</v>
      </c>
      <c r="AE222" s="81" t="s">
        <v>213</v>
      </c>
      <c r="AF222" s="81" t="s">
        <v>1843</v>
      </c>
      <c r="AG222" s="81" t="s">
        <v>548</v>
      </c>
      <c r="AH222" s="81" t="s">
        <v>214</v>
      </c>
      <c r="AI222" s="81"/>
      <c r="AJ222" s="81" t="s">
        <v>260</v>
      </c>
      <c r="AK222" s="141">
        <v>1250</v>
      </c>
      <c r="AL222" s="141">
        <v>250</v>
      </c>
      <c r="AM222" s="141">
        <v>1000</v>
      </c>
      <c r="AN222" s="141"/>
      <c r="AO222" s="141"/>
      <c r="AP222" s="141"/>
      <c r="AQ222" s="141">
        <v>0</v>
      </c>
      <c r="AR222" s="141"/>
      <c r="AS222" s="141"/>
      <c r="AT222" s="141"/>
      <c r="AU222" s="141"/>
      <c r="AV222" s="141"/>
      <c r="AW222" s="141">
        <v>1000</v>
      </c>
      <c r="AX222" s="141">
        <v>1000</v>
      </c>
      <c r="AY222" s="141"/>
      <c r="AZ222" s="141"/>
      <c r="BA222" s="141"/>
      <c r="BB222" s="141"/>
      <c r="BC222" s="146">
        <v>1000</v>
      </c>
      <c r="BD222" s="146"/>
      <c r="BE222" s="141" t="s">
        <v>10</v>
      </c>
      <c r="BF222" s="141">
        <v>6314.88</v>
      </c>
      <c r="BG222" s="141">
        <v>6314.88</v>
      </c>
      <c r="BH222" s="141"/>
      <c r="BI222" s="141"/>
      <c r="BJ222" s="141">
        <v>1721.6</v>
      </c>
      <c r="BK222" s="141">
        <v>1250</v>
      </c>
      <c r="BL222" s="141">
        <v>471.6</v>
      </c>
      <c r="BM222" s="141">
        <v>2.92</v>
      </c>
      <c r="BN222" s="141">
        <v>10</v>
      </c>
      <c r="BO222" s="141"/>
      <c r="BP222" s="141"/>
      <c r="BQ222" s="141"/>
      <c r="BR222" s="141"/>
      <c r="BS222" s="141"/>
      <c r="BT222" s="83"/>
      <c r="BU222" s="83"/>
    </row>
    <row r="223" s="52" customFormat="1" ht="33" customHeight="1" spans="1:73">
      <c r="A223" s="83">
        <v>1</v>
      </c>
      <c r="B223" s="83" t="s">
        <v>1785</v>
      </c>
      <c r="C223" s="81" t="s">
        <v>1844</v>
      </c>
      <c r="D223" s="81">
        <v>654202</v>
      </c>
      <c r="E223" s="81" t="s">
        <v>1845</v>
      </c>
      <c r="F223" s="81" t="s">
        <v>1846</v>
      </c>
      <c r="G223" s="81" t="s">
        <v>1847</v>
      </c>
      <c r="H223" s="89" t="s">
        <v>61</v>
      </c>
      <c r="I223" s="81" t="s">
        <v>209</v>
      </c>
      <c r="J223" s="81">
        <v>2019</v>
      </c>
      <c r="K223" s="81">
        <v>1</v>
      </c>
      <c r="L223" s="110">
        <v>43647</v>
      </c>
      <c r="M223" s="110">
        <v>44560</v>
      </c>
      <c r="N223" s="81" t="s">
        <v>1848</v>
      </c>
      <c r="O223" s="81" t="s">
        <v>1848</v>
      </c>
      <c r="P223" s="81" t="s">
        <v>1849</v>
      </c>
      <c r="Q223" s="825" t="s">
        <v>1850</v>
      </c>
      <c r="R223" s="146">
        <v>15000</v>
      </c>
      <c r="S223" s="81" t="s">
        <v>213</v>
      </c>
      <c r="T223" s="81" t="s">
        <v>213</v>
      </c>
      <c r="U223" s="81" t="s">
        <v>213</v>
      </c>
      <c r="V223" s="81" t="s">
        <v>213</v>
      </c>
      <c r="W223" s="81" t="s">
        <v>213</v>
      </c>
      <c r="X223" s="81" t="s">
        <v>213</v>
      </c>
      <c r="Y223" s="81" t="s">
        <v>213</v>
      </c>
      <c r="Z223" s="81" t="s">
        <v>213</v>
      </c>
      <c r="AA223" s="81" t="s">
        <v>213</v>
      </c>
      <c r="AB223" s="146"/>
      <c r="AC223" s="146"/>
      <c r="AD223" s="82" t="s">
        <v>213</v>
      </c>
      <c r="AE223" s="81" t="s">
        <v>213</v>
      </c>
      <c r="AF223" s="81" t="s">
        <v>1851</v>
      </c>
      <c r="AG223" s="81" t="s">
        <v>548</v>
      </c>
      <c r="AH223" s="81" t="s">
        <v>214</v>
      </c>
      <c r="AI223" s="81"/>
      <c r="AJ223" s="81" t="s">
        <v>260</v>
      </c>
      <c r="AK223" s="141">
        <v>15000</v>
      </c>
      <c r="AL223" s="141">
        <v>9000</v>
      </c>
      <c r="AM223" s="141">
        <v>6000</v>
      </c>
      <c r="AN223" s="141"/>
      <c r="AO223" s="141"/>
      <c r="AP223" s="141"/>
      <c r="AQ223" s="141"/>
      <c r="AR223" s="141"/>
      <c r="AS223" s="141"/>
      <c r="AT223" s="141"/>
      <c r="AU223" s="141"/>
      <c r="AV223" s="141"/>
      <c r="AW223" s="141">
        <v>6000</v>
      </c>
      <c r="AX223" s="141">
        <v>6000</v>
      </c>
      <c r="AY223" s="141"/>
      <c r="AZ223" s="141"/>
      <c r="BA223" s="141"/>
      <c r="BB223" s="141"/>
      <c r="BC223" s="146">
        <v>6000</v>
      </c>
      <c r="BD223" s="146"/>
      <c r="BE223" s="141" t="s">
        <v>10</v>
      </c>
      <c r="BF223" s="141">
        <v>28500</v>
      </c>
      <c r="BG223" s="141">
        <v>28500</v>
      </c>
      <c r="BH223" s="141"/>
      <c r="BI223" s="141"/>
      <c r="BJ223" s="141">
        <v>9471.24</v>
      </c>
      <c r="BK223" s="141">
        <v>8700</v>
      </c>
      <c r="BL223" s="141">
        <v>771.24</v>
      </c>
      <c r="BM223" s="141">
        <f>(BF223-BL223)/(BC223*0.045*BN223+BC223+AS223)</f>
        <v>3.18721379310345</v>
      </c>
      <c r="BN223" s="141">
        <v>10</v>
      </c>
      <c r="BO223" s="141"/>
      <c r="BP223" s="141"/>
      <c r="BQ223" s="141"/>
      <c r="BR223" s="141"/>
      <c r="BS223" s="141"/>
      <c r="BT223" s="83"/>
      <c r="BU223" s="83"/>
    </row>
    <row r="224" s="52" customFormat="1" ht="33" customHeight="1" spans="1:73">
      <c r="A224" s="83">
        <v>1</v>
      </c>
      <c r="B224" s="83" t="s">
        <v>1785</v>
      </c>
      <c r="C224" s="81" t="s">
        <v>1844</v>
      </c>
      <c r="D224" s="81">
        <v>654202</v>
      </c>
      <c r="E224" s="81" t="s">
        <v>1852</v>
      </c>
      <c r="F224" s="81" t="s">
        <v>1853</v>
      </c>
      <c r="G224" s="81" t="s">
        <v>1854</v>
      </c>
      <c r="H224" s="89" t="s">
        <v>45</v>
      </c>
      <c r="I224" s="81" t="s">
        <v>209</v>
      </c>
      <c r="J224" s="81">
        <v>2020</v>
      </c>
      <c r="K224" s="81">
        <v>3</v>
      </c>
      <c r="L224" s="110">
        <v>44075</v>
      </c>
      <c r="M224" s="110">
        <v>44835</v>
      </c>
      <c r="N224" s="81" t="s">
        <v>1854</v>
      </c>
      <c r="O224" s="81" t="s">
        <v>1854</v>
      </c>
      <c r="P224" s="81" t="s">
        <v>2171</v>
      </c>
      <c r="Q224" s="81" t="s">
        <v>1856</v>
      </c>
      <c r="R224" s="146">
        <v>19559</v>
      </c>
      <c r="S224" s="81" t="s">
        <v>213</v>
      </c>
      <c r="T224" s="81" t="s">
        <v>213</v>
      </c>
      <c r="U224" s="81" t="s">
        <v>213</v>
      </c>
      <c r="V224" s="81" t="s">
        <v>213</v>
      </c>
      <c r="W224" s="81" t="s">
        <v>213</v>
      </c>
      <c r="X224" s="81" t="s">
        <v>213</v>
      </c>
      <c r="Y224" s="81" t="s">
        <v>213</v>
      </c>
      <c r="Z224" s="81" t="s">
        <v>213</v>
      </c>
      <c r="AA224" s="81" t="s">
        <v>213</v>
      </c>
      <c r="AB224" s="146"/>
      <c r="AC224" s="146"/>
      <c r="AD224" s="82" t="s">
        <v>213</v>
      </c>
      <c r="AE224" s="81" t="s">
        <v>213</v>
      </c>
      <c r="AF224" s="81" t="s">
        <v>1857</v>
      </c>
      <c r="AG224" s="81" t="s">
        <v>548</v>
      </c>
      <c r="AH224" s="81" t="s">
        <v>214</v>
      </c>
      <c r="AI224" s="81"/>
      <c r="AJ224" s="81" t="s">
        <v>260</v>
      </c>
      <c r="AK224" s="141">
        <v>19559</v>
      </c>
      <c r="AL224" s="141">
        <v>1559</v>
      </c>
      <c r="AM224" s="141">
        <v>18000</v>
      </c>
      <c r="AN224" s="141"/>
      <c r="AO224" s="141"/>
      <c r="AP224" s="141"/>
      <c r="AQ224" s="141"/>
      <c r="AR224" s="141"/>
      <c r="AS224" s="141"/>
      <c r="AT224" s="141"/>
      <c r="AU224" s="141"/>
      <c r="AV224" s="141"/>
      <c r="AW224" s="141">
        <v>18000</v>
      </c>
      <c r="AX224" s="141">
        <v>3000</v>
      </c>
      <c r="AY224" s="141"/>
      <c r="AZ224" s="141"/>
      <c r="BA224" s="141"/>
      <c r="BB224" s="141"/>
      <c r="BC224" s="146">
        <v>3000</v>
      </c>
      <c r="BD224" s="146"/>
      <c r="BE224" s="141" t="s">
        <v>10</v>
      </c>
      <c r="BF224" s="141">
        <v>38663.68</v>
      </c>
      <c r="BG224" s="141">
        <v>38663.68</v>
      </c>
      <c r="BH224" s="141"/>
      <c r="BI224" s="141"/>
      <c r="BJ224" s="141">
        <v>4350</v>
      </c>
      <c r="BK224" s="141">
        <v>4350</v>
      </c>
      <c r="BL224" s="141">
        <v>8086</v>
      </c>
      <c r="BM224" s="141">
        <v>5.4</v>
      </c>
      <c r="BN224" s="141">
        <v>10</v>
      </c>
      <c r="BO224" s="141"/>
      <c r="BP224" s="141"/>
      <c r="BQ224" s="141"/>
      <c r="BR224" s="141"/>
      <c r="BS224" s="141"/>
      <c r="BT224" s="83"/>
      <c r="BU224" s="83"/>
    </row>
    <row r="225" s="52" customFormat="1" ht="33" customHeight="1" spans="1:73">
      <c r="A225" s="83">
        <v>1</v>
      </c>
      <c r="B225" s="83" t="s">
        <v>1785</v>
      </c>
      <c r="C225" s="81" t="s">
        <v>1858</v>
      </c>
      <c r="D225" s="81">
        <v>654223</v>
      </c>
      <c r="E225" s="81" t="s">
        <v>1859</v>
      </c>
      <c r="F225" s="81" t="s">
        <v>1860</v>
      </c>
      <c r="G225" s="81" t="s">
        <v>1861</v>
      </c>
      <c r="H225" s="89" t="s">
        <v>33</v>
      </c>
      <c r="I225" s="81" t="s">
        <v>241</v>
      </c>
      <c r="J225" s="81">
        <v>2020</v>
      </c>
      <c r="K225" s="81">
        <v>2</v>
      </c>
      <c r="L225" s="110">
        <v>44287</v>
      </c>
      <c r="M225" s="110">
        <v>44501</v>
      </c>
      <c r="N225" s="81" t="s">
        <v>1861</v>
      </c>
      <c r="O225" s="81" t="s">
        <v>1862</v>
      </c>
      <c r="P225" s="81" t="s">
        <v>1863</v>
      </c>
      <c r="Q225" s="81" t="s">
        <v>1864</v>
      </c>
      <c r="R225" s="146">
        <v>5100</v>
      </c>
      <c r="S225" s="81" t="s">
        <v>213</v>
      </c>
      <c r="T225" s="81" t="s">
        <v>213</v>
      </c>
      <c r="U225" s="81" t="s">
        <v>213</v>
      </c>
      <c r="V225" s="81" t="s">
        <v>214</v>
      </c>
      <c r="W225" s="81" t="s">
        <v>213</v>
      </c>
      <c r="X225" s="81" t="s">
        <v>213</v>
      </c>
      <c r="Y225" s="81" t="s">
        <v>213</v>
      </c>
      <c r="Z225" s="81" t="s">
        <v>213</v>
      </c>
      <c r="AA225" s="81" t="s">
        <v>213</v>
      </c>
      <c r="AB225" s="146"/>
      <c r="AC225" s="146"/>
      <c r="AD225" s="82" t="s">
        <v>213</v>
      </c>
      <c r="AE225" s="81" t="s">
        <v>213</v>
      </c>
      <c r="AF225" s="81" t="s">
        <v>1865</v>
      </c>
      <c r="AG225" s="81" t="s">
        <v>548</v>
      </c>
      <c r="AH225" s="81" t="s">
        <v>214</v>
      </c>
      <c r="AI225" s="81"/>
      <c r="AJ225" s="81" t="s">
        <v>260</v>
      </c>
      <c r="AK225" s="141">
        <v>5100</v>
      </c>
      <c r="AL225" s="141">
        <v>1100</v>
      </c>
      <c r="AM225" s="141">
        <v>4000</v>
      </c>
      <c r="AN225" s="141"/>
      <c r="AO225" s="141"/>
      <c r="AP225" s="141"/>
      <c r="AQ225" s="141"/>
      <c r="AR225" s="141"/>
      <c r="AS225" s="141"/>
      <c r="AT225" s="141"/>
      <c r="AU225" s="141"/>
      <c r="AV225" s="141"/>
      <c r="AW225" s="141">
        <v>4000</v>
      </c>
      <c r="AX225" s="141">
        <v>4000</v>
      </c>
      <c r="AY225" s="141"/>
      <c r="AZ225" s="141"/>
      <c r="BA225" s="141"/>
      <c r="BB225" s="141"/>
      <c r="BC225" s="146">
        <v>4000</v>
      </c>
      <c r="BD225" s="146"/>
      <c r="BE225" s="141" t="s">
        <v>10</v>
      </c>
      <c r="BF225" s="141">
        <v>16200</v>
      </c>
      <c r="BG225" s="141">
        <v>16200</v>
      </c>
      <c r="BH225" s="141"/>
      <c r="BI225" s="141"/>
      <c r="BJ225" s="141">
        <v>10755</v>
      </c>
      <c r="BK225" s="141">
        <v>5100</v>
      </c>
      <c r="BL225" s="141">
        <v>6891.57</v>
      </c>
      <c r="BM225" s="141">
        <v>1.63</v>
      </c>
      <c r="BN225" s="141">
        <v>10</v>
      </c>
      <c r="BO225" s="141"/>
      <c r="BP225" s="141"/>
      <c r="BQ225" s="141"/>
      <c r="BR225" s="141"/>
      <c r="BS225" s="141"/>
      <c r="BT225" s="83"/>
      <c r="BU225" s="83"/>
    </row>
    <row r="226" s="52" customFormat="1" ht="33" customHeight="1" spans="1:73">
      <c r="A226" s="83">
        <v>1</v>
      </c>
      <c r="B226" s="83" t="s">
        <v>1785</v>
      </c>
      <c r="C226" s="81" t="s">
        <v>1858</v>
      </c>
      <c r="D226" s="81">
        <v>654223</v>
      </c>
      <c r="E226" s="81" t="s">
        <v>1873</v>
      </c>
      <c r="F226" s="81" t="s">
        <v>1874</v>
      </c>
      <c r="G226" s="81" t="s">
        <v>1875</v>
      </c>
      <c r="H226" s="89" t="s">
        <v>33</v>
      </c>
      <c r="I226" s="81" t="s">
        <v>241</v>
      </c>
      <c r="J226" s="81">
        <v>2020</v>
      </c>
      <c r="K226" s="81">
        <v>1</v>
      </c>
      <c r="L226" s="110">
        <v>43922</v>
      </c>
      <c r="M226" s="110">
        <v>44409</v>
      </c>
      <c r="N226" s="81" t="s">
        <v>1875</v>
      </c>
      <c r="O226" s="81" t="s">
        <v>1862</v>
      </c>
      <c r="P226" s="81" t="s">
        <v>1876</v>
      </c>
      <c r="Q226" s="81" t="s">
        <v>1877</v>
      </c>
      <c r="R226" s="146">
        <v>5000</v>
      </c>
      <c r="S226" s="81" t="s">
        <v>213</v>
      </c>
      <c r="T226" s="81" t="s">
        <v>213</v>
      </c>
      <c r="U226" s="81" t="s">
        <v>213</v>
      </c>
      <c r="V226" s="81" t="s">
        <v>214</v>
      </c>
      <c r="W226" s="81" t="s">
        <v>213</v>
      </c>
      <c r="X226" s="81" t="s">
        <v>213</v>
      </c>
      <c r="Y226" s="81" t="s">
        <v>213</v>
      </c>
      <c r="Z226" s="81" t="s">
        <v>213</v>
      </c>
      <c r="AA226" s="81" t="s">
        <v>213</v>
      </c>
      <c r="AB226" s="146"/>
      <c r="AC226" s="146"/>
      <c r="AD226" s="82" t="s">
        <v>213</v>
      </c>
      <c r="AE226" s="81" t="s">
        <v>213</v>
      </c>
      <c r="AF226" s="81" t="s">
        <v>1878</v>
      </c>
      <c r="AG226" s="81" t="s">
        <v>548</v>
      </c>
      <c r="AH226" s="81" t="s">
        <v>214</v>
      </c>
      <c r="AI226" s="81"/>
      <c r="AJ226" s="81" t="s">
        <v>260</v>
      </c>
      <c r="AK226" s="141">
        <v>5000</v>
      </c>
      <c r="AL226" s="141">
        <v>1000</v>
      </c>
      <c r="AM226" s="141">
        <v>4000</v>
      </c>
      <c r="AN226" s="141"/>
      <c r="AO226" s="141"/>
      <c r="AP226" s="141"/>
      <c r="AQ226" s="141"/>
      <c r="AR226" s="141"/>
      <c r="AS226" s="141"/>
      <c r="AT226" s="141"/>
      <c r="AU226" s="141"/>
      <c r="AV226" s="141"/>
      <c r="AW226" s="141">
        <v>4000</v>
      </c>
      <c r="AX226" s="141">
        <v>4000</v>
      </c>
      <c r="AY226" s="141"/>
      <c r="AZ226" s="141"/>
      <c r="BA226" s="141"/>
      <c r="BB226" s="141"/>
      <c r="BC226" s="146">
        <v>4000</v>
      </c>
      <c r="BD226" s="146"/>
      <c r="BE226" s="141" t="s">
        <v>10</v>
      </c>
      <c r="BF226" s="141">
        <v>43775.4</v>
      </c>
      <c r="BG226" s="141">
        <v>43775.4</v>
      </c>
      <c r="BH226" s="141"/>
      <c r="BI226" s="141"/>
      <c r="BJ226" s="141">
        <v>40137.8</v>
      </c>
      <c r="BK226" s="141">
        <v>5000</v>
      </c>
      <c r="BL226" s="141">
        <v>30137.8</v>
      </c>
      <c r="BM226" s="141">
        <v>1.65</v>
      </c>
      <c r="BN226" s="141">
        <v>10</v>
      </c>
      <c r="BO226" s="141"/>
      <c r="BP226" s="141"/>
      <c r="BQ226" s="141"/>
      <c r="BR226" s="141"/>
      <c r="BS226" s="141"/>
      <c r="BT226" s="83"/>
      <c r="BU226" s="83"/>
    </row>
    <row r="227" s="52" customFormat="1" ht="33" customHeight="1" spans="1:73">
      <c r="A227" s="83">
        <v>1</v>
      </c>
      <c r="B227" s="83" t="s">
        <v>1785</v>
      </c>
      <c r="C227" s="81" t="s">
        <v>1858</v>
      </c>
      <c r="D227" s="81">
        <v>654223</v>
      </c>
      <c r="E227" s="81" t="s">
        <v>1879</v>
      </c>
      <c r="F227" s="81" t="s">
        <v>1880</v>
      </c>
      <c r="G227" s="81" t="s">
        <v>1881</v>
      </c>
      <c r="H227" s="89" t="s">
        <v>57</v>
      </c>
      <c r="I227" s="81" t="s">
        <v>209</v>
      </c>
      <c r="J227" s="81">
        <v>2020</v>
      </c>
      <c r="K227" s="81">
        <v>2</v>
      </c>
      <c r="L227" s="110">
        <v>44317</v>
      </c>
      <c r="M227" s="110">
        <v>44835</v>
      </c>
      <c r="N227" s="81" t="s">
        <v>1881</v>
      </c>
      <c r="O227" s="81" t="s">
        <v>1869</v>
      </c>
      <c r="P227" s="81" t="s">
        <v>1882</v>
      </c>
      <c r="Q227" s="81" t="s">
        <v>1883</v>
      </c>
      <c r="R227" s="146">
        <v>17463</v>
      </c>
      <c r="S227" s="81" t="s">
        <v>213</v>
      </c>
      <c r="T227" s="81" t="s">
        <v>213</v>
      </c>
      <c r="U227" s="81" t="s">
        <v>213</v>
      </c>
      <c r="V227" s="81" t="s">
        <v>213</v>
      </c>
      <c r="W227" s="81" t="s">
        <v>213</v>
      </c>
      <c r="X227" s="81" t="s">
        <v>213</v>
      </c>
      <c r="Y227" s="81" t="s">
        <v>213</v>
      </c>
      <c r="Z227" s="81" t="s">
        <v>213</v>
      </c>
      <c r="AA227" s="81" t="s">
        <v>213</v>
      </c>
      <c r="AB227" s="146"/>
      <c r="AC227" s="146"/>
      <c r="AD227" s="82" t="s">
        <v>213</v>
      </c>
      <c r="AE227" s="81" t="s">
        <v>213</v>
      </c>
      <c r="AF227" s="81" t="s">
        <v>1884</v>
      </c>
      <c r="AG227" s="81" t="s">
        <v>548</v>
      </c>
      <c r="AH227" s="81" t="s">
        <v>214</v>
      </c>
      <c r="AI227" s="81"/>
      <c r="AJ227" s="81" t="s">
        <v>260</v>
      </c>
      <c r="AK227" s="141">
        <v>17463</v>
      </c>
      <c r="AL227" s="141">
        <v>7823</v>
      </c>
      <c r="AM227" s="141">
        <v>9640</v>
      </c>
      <c r="AN227" s="141"/>
      <c r="AO227" s="141"/>
      <c r="AP227" s="141"/>
      <c r="AQ227" s="141">
        <v>7640</v>
      </c>
      <c r="AR227" s="141"/>
      <c r="AS227" s="141">
        <v>7640</v>
      </c>
      <c r="AT227" s="141"/>
      <c r="AU227" s="141"/>
      <c r="AV227" s="141"/>
      <c r="AW227" s="141">
        <v>2000</v>
      </c>
      <c r="AX227" s="141">
        <v>2000</v>
      </c>
      <c r="AY227" s="141"/>
      <c r="AZ227" s="141"/>
      <c r="BA227" s="141"/>
      <c r="BB227" s="141"/>
      <c r="BC227" s="146">
        <v>2000</v>
      </c>
      <c r="BD227" s="146"/>
      <c r="BE227" s="141" t="s">
        <v>10</v>
      </c>
      <c r="BF227" s="141">
        <v>25186.08</v>
      </c>
      <c r="BG227" s="141">
        <v>25186.08</v>
      </c>
      <c r="BH227" s="141"/>
      <c r="BI227" s="141"/>
      <c r="BJ227" s="141">
        <v>19902.66</v>
      </c>
      <c r="BK227" s="141">
        <v>17463</v>
      </c>
      <c r="BL227" s="141">
        <v>2439.66</v>
      </c>
      <c r="BM227" s="141">
        <v>2.03</v>
      </c>
      <c r="BN227" s="141">
        <v>10</v>
      </c>
      <c r="BO227" s="141"/>
      <c r="BP227" s="141"/>
      <c r="BQ227" s="141"/>
      <c r="BR227" s="141"/>
      <c r="BS227" s="141"/>
      <c r="BT227" s="83"/>
      <c r="BU227" s="83"/>
    </row>
    <row r="228" s="52" customFormat="1" ht="33" customHeight="1" spans="1:73">
      <c r="A228" s="83">
        <v>1</v>
      </c>
      <c r="B228" s="83" t="s">
        <v>1785</v>
      </c>
      <c r="C228" s="81" t="s">
        <v>1858</v>
      </c>
      <c r="D228" s="81">
        <v>654223</v>
      </c>
      <c r="E228" s="81" t="s">
        <v>1885</v>
      </c>
      <c r="F228" s="81" t="s">
        <v>1886</v>
      </c>
      <c r="G228" s="81" t="s">
        <v>1887</v>
      </c>
      <c r="H228" s="89" t="s">
        <v>33</v>
      </c>
      <c r="I228" s="81" t="s">
        <v>241</v>
      </c>
      <c r="J228" s="81">
        <v>2020</v>
      </c>
      <c r="K228" s="81">
        <v>2</v>
      </c>
      <c r="L228" s="110">
        <v>44287</v>
      </c>
      <c r="M228" s="110">
        <v>44470</v>
      </c>
      <c r="N228" s="81" t="s">
        <v>1887</v>
      </c>
      <c r="O228" s="81" t="s">
        <v>1862</v>
      </c>
      <c r="P228" s="81" t="s">
        <v>1888</v>
      </c>
      <c r="Q228" s="81" t="s">
        <v>1889</v>
      </c>
      <c r="R228" s="146">
        <v>1300</v>
      </c>
      <c r="S228" s="81" t="s">
        <v>213</v>
      </c>
      <c r="T228" s="81" t="s">
        <v>213</v>
      </c>
      <c r="U228" s="81" t="s">
        <v>213</v>
      </c>
      <c r="V228" s="81" t="s">
        <v>214</v>
      </c>
      <c r="W228" s="81" t="s">
        <v>213</v>
      </c>
      <c r="X228" s="81" t="s">
        <v>213</v>
      </c>
      <c r="Y228" s="81" t="s">
        <v>213</v>
      </c>
      <c r="Z228" s="81" t="s">
        <v>213</v>
      </c>
      <c r="AA228" s="81" t="s">
        <v>213</v>
      </c>
      <c r="AB228" s="146"/>
      <c r="AC228" s="146"/>
      <c r="AD228" s="82" t="s">
        <v>213</v>
      </c>
      <c r="AE228" s="81" t="s">
        <v>213</v>
      </c>
      <c r="AF228" s="81" t="s">
        <v>1890</v>
      </c>
      <c r="AG228" s="81" t="s">
        <v>548</v>
      </c>
      <c r="AH228" s="81" t="s">
        <v>214</v>
      </c>
      <c r="AI228" s="81"/>
      <c r="AJ228" s="81" t="s">
        <v>260</v>
      </c>
      <c r="AK228" s="141">
        <v>1300</v>
      </c>
      <c r="AL228" s="141">
        <v>300</v>
      </c>
      <c r="AM228" s="141">
        <v>1000</v>
      </c>
      <c r="AN228" s="141"/>
      <c r="AO228" s="141"/>
      <c r="AP228" s="141"/>
      <c r="AQ228" s="141"/>
      <c r="AR228" s="141"/>
      <c r="AS228" s="141"/>
      <c r="AT228" s="141"/>
      <c r="AU228" s="141"/>
      <c r="AV228" s="141"/>
      <c r="AW228" s="141">
        <v>1000</v>
      </c>
      <c r="AX228" s="141">
        <v>1000</v>
      </c>
      <c r="AY228" s="141"/>
      <c r="AZ228" s="141"/>
      <c r="BA228" s="141"/>
      <c r="BB228" s="141"/>
      <c r="BC228" s="146">
        <v>1000</v>
      </c>
      <c r="BD228" s="146"/>
      <c r="BE228" s="141" t="s">
        <v>10</v>
      </c>
      <c r="BF228" s="141">
        <v>50253.1</v>
      </c>
      <c r="BG228" s="141">
        <v>50253.1</v>
      </c>
      <c r="BH228" s="141"/>
      <c r="BI228" s="141"/>
      <c r="BJ228" s="141">
        <v>40065.3</v>
      </c>
      <c r="BK228" s="141">
        <v>1300</v>
      </c>
      <c r="BL228" s="141">
        <v>38765.3</v>
      </c>
      <c r="BM228" s="141">
        <v>1.64</v>
      </c>
      <c r="BN228" s="141">
        <v>10</v>
      </c>
      <c r="BO228" s="141"/>
      <c r="BP228" s="141"/>
      <c r="BQ228" s="141"/>
      <c r="BR228" s="141"/>
      <c r="BS228" s="141"/>
      <c r="BT228" s="83"/>
      <c r="BU228" s="83"/>
    </row>
    <row r="229" s="52" customFormat="1" ht="33" customHeight="1" spans="1:73">
      <c r="A229" s="83">
        <v>1</v>
      </c>
      <c r="B229" s="83" t="s">
        <v>1785</v>
      </c>
      <c r="C229" s="81" t="s">
        <v>1891</v>
      </c>
      <c r="D229" s="81">
        <v>654224</v>
      </c>
      <c r="E229" s="81" t="s">
        <v>1892</v>
      </c>
      <c r="F229" s="81" t="s">
        <v>1893</v>
      </c>
      <c r="G229" s="81" t="s">
        <v>1894</v>
      </c>
      <c r="H229" s="89" t="s">
        <v>15</v>
      </c>
      <c r="I229" s="81" t="s">
        <v>241</v>
      </c>
      <c r="J229" s="81">
        <v>2020</v>
      </c>
      <c r="K229" s="81">
        <v>1</v>
      </c>
      <c r="L229" s="110">
        <v>44348</v>
      </c>
      <c r="M229" s="110">
        <v>44593</v>
      </c>
      <c r="N229" s="81" t="s">
        <v>1894</v>
      </c>
      <c r="O229" s="81" t="s">
        <v>1894</v>
      </c>
      <c r="P229" s="81" t="s">
        <v>1895</v>
      </c>
      <c r="Q229" s="81" t="s">
        <v>1896</v>
      </c>
      <c r="R229" s="146">
        <v>5300</v>
      </c>
      <c r="S229" s="81" t="s">
        <v>213</v>
      </c>
      <c r="T229" s="81" t="s">
        <v>213</v>
      </c>
      <c r="U229" s="81" t="s">
        <v>213</v>
      </c>
      <c r="V229" s="81" t="s">
        <v>214</v>
      </c>
      <c r="W229" s="81" t="s">
        <v>214</v>
      </c>
      <c r="X229" s="81" t="s">
        <v>214</v>
      </c>
      <c r="Y229" s="81" t="s">
        <v>214</v>
      </c>
      <c r="Z229" s="81" t="s">
        <v>214</v>
      </c>
      <c r="AA229" s="81" t="s">
        <v>214</v>
      </c>
      <c r="AB229" s="146">
        <v>1000</v>
      </c>
      <c r="AC229" s="146"/>
      <c r="AD229" s="82" t="s">
        <v>213</v>
      </c>
      <c r="AE229" s="81" t="s">
        <v>213</v>
      </c>
      <c r="AF229" s="81" t="s">
        <v>1897</v>
      </c>
      <c r="AG229" s="81" t="s">
        <v>548</v>
      </c>
      <c r="AH229" s="81" t="s">
        <v>214</v>
      </c>
      <c r="AI229" s="81"/>
      <c r="AJ229" s="81"/>
      <c r="AK229" s="141">
        <v>5300</v>
      </c>
      <c r="AL229" s="141">
        <v>4300</v>
      </c>
      <c r="AM229" s="141">
        <v>1000</v>
      </c>
      <c r="AN229" s="141"/>
      <c r="AO229" s="141"/>
      <c r="AP229" s="141"/>
      <c r="AQ229" s="141"/>
      <c r="AR229" s="141"/>
      <c r="AS229" s="141"/>
      <c r="AT229" s="141"/>
      <c r="AU229" s="141"/>
      <c r="AV229" s="141"/>
      <c r="AW229" s="141">
        <v>1000</v>
      </c>
      <c r="AX229" s="141">
        <v>1000</v>
      </c>
      <c r="AY229" s="141"/>
      <c r="AZ229" s="141"/>
      <c r="BA229" s="141"/>
      <c r="BB229" s="141"/>
      <c r="BC229" s="146">
        <v>1000</v>
      </c>
      <c r="BD229" s="146">
        <v>1000</v>
      </c>
      <c r="BE229" s="141" t="s">
        <v>7</v>
      </c>
      <c r="BF229" s="141">
        <v>7159.61</v>
      </c>
      <c r="BG229" s="141">
        <v>7159.61</v>
      </c>
      <c r="BH229" s="141"/>
      <c r="BI229" s="141"/>
      <c r="BJ229" s="141">
        <v>9842.58</v>
      </c>
      <c r="BK229" s="141">
        <v>5300</v>
      </c>
      <c r="BL229" s="141">
        <v>4542.58</v>
      </c>
      <c r="BM229" s="141">
        <f t="shared" ref="BM229:BM238" si="46">(BF229-BL229)/(BC229*0.045*BN229+BC229+AS229)</f>
        <v>1.99013688212928</v>
      </c>
      <c r="BN229" s="141">
        <v>7</v>
      </c>
      <c r="BO229" s="141"/>
      <c r="BP229" s="141"/>
      <c r="BQ229" s="141"/>
      <c r="BR229" s="141"/>
      <c r="BS229" s="141"/>
      <c r="BT229" s="83"/>
      <c r="BU229" s="83"/>
    </row>
    <row r="230" s="52" customFormat="1" ht="33" customHeight="1" spans="1:73">
      <c r="A230" s="83">
        <v>1</v>
      </c>
      <c r="B230" s="83" t="s">
        <v>1785</v>
      </c>
      <c r="C230" s="81" t="s">
        <v>1891</v>
      </c>
      <c r="D230" s="81">
        <v>654224</v>
      </c>
      <c r="E230" s="81" t="s">
        <v>1898</v>
      </c>
      <c r="F230" s="81" t="s">
        <v>1899</v>
      </c>
      <c r="G230" s="81" t="s">
        <v>1894</v>
      </c>
      <c r="H230" s="89" t="s">
        <v>47</v>
      </c>
      <c r="I230" s="81" t="s">
        <v>241</v>
      </c>
      <c r="J230" s="81">
        <v>2020</v>
      </c>
      <c r="K230" s="81">
        <v>1</v>
      </c>
      <c r="L230" s="110">
        <v>44348</v>
      </c>
      <c r="M230" s="110">
        <v>44561</v>
      </c>
      <c r="N230" s="81" t="s">
        <v>1900</v>
      </c>
      <c r="O230" s="81" t="s">
        <v>1894</v>
      </c>
      <c r="P230" s="81" t="s">
        <v>1901</v>
      </c>
      <c r="Q230" s="81" t="s">
        <v>1902</v>
      </c>
      <c r="R230" s="146">
        <v>4500</v>
      </c>
      <c r="S230" s="81" t="s">
        <v>213</v>
      </c>
      <c r="T230" s="81" t="s">
        <v>213</v>
      </c>
      <c r="U230" s="81" t="s">
        <v>213</v>
      </c>
      <c r="V230" s="81" t="s">
        <v>214</v>
      </c>
      <c r="W230" s="81" t="s">
        <v>214</v>
      </c>
      <c r="X230" s="81" t="s">
        <v>214</v>
      </c>
      <c r="Y230" s="81" t="s">
        <v>214</v>
      </c>
      <c r="Z230" s="81" t="s">
        <v>214</v>
      </c>
      <c r="AA230" s="81" t="s">
        <v>214</v>
      </c>
      <c r="AB230" s="146"/>
      <c r="AC230" s="146"/>
      <c r="AD230" s="82" t="s">
        <v>213</v>
      </c>
      <c r="AE230" s="81" t="s">
        <v>213</v>
      </c>
      <c r="AF230" s="81" t="s">
        <v>1903</v>
      </c>
      <c r="AG230" s="81" t="s">
        <v>548</v>
      </c>
      <c r="AH230" s="81" t="s">
        <v>214</v>
      </c>
      <c r="AI230" s="81"/>
      <c r="AJ230" s="81"/>
      <c r="AK230" s="141">
        <v>4500</v>
      </c>
      <c r="AL230" s="141">
        <v>500</v>
      </c>
      <c r="AM230" s="141">
        <v>4000</v>
      </c>
      <c r="AN230" s="141"/>
      <c r="AO230" s="141"/>
      <c r="AP230" s="141"/>
      <c r="AQ230" s="141"/>
      <c r="AR230" s="141"/>
      <c r="AS230" s="141"/>
      <c r="AT230" s="141"/>
      <c r="AU230" s="141"/>
      <c r="AV230" s="141"/>
      <c r="AW230" s="141">
        <v>2000</v>
      </c>
      <c r="AX230" s="141">
        <v>2000</v>
      </c>
      <c r="AY230" s="141">
        <v>2000</v>
      </c>
      <c r="AZ230" s="141">
        <v>2000</v>
      </c>
      <c r="BA230" s="141"/>
      <c r="BB230" s="141"/>
      <c r="BC230" s="146">
        <v>2000</v>
      </c>
      <c r="BD230" s="146"/>
      <c r="BE230" s="141" t="s">
        <v>10</v>
      </c>
      <c r="BF230" s="141">
        <v>8976</v>
      </c>
      <c r="BG230" s="141">
        <v>8976</v>
      </c>
      <c r="BH230" s="141"/>
      <c r="BI230" s="141"/>
      <c r="BJ230" s="141">
        <v>6539.92</v>
      </c>
      <c r="BK230" s="141">
        <v>4500</v>
      </c>
      <c r="BL230" s="141">
        <v>2039.92</v>
      </c>
      <c r="BM230" s="141">
        <f t="shared" si="46"/>
        <v>2.39175172413793</v>
      </c>
      <c r="BN230" s="141">
        <v>10</v>
      </c>
      <c r="BO230" s="141"/>
      <c r="BP230" s="141"/>
      <c r="BQ230" s="141"/>
      <c r="BR230" s="141"/>
      <c r="BS230" s="141"/>
      <c r="BT230" s="83"/>
      <c r="BU230" s="83"/>
    </row>
    <row r="231" s="52" customFormat="1" ht="33" customHeight="1" spans="1:73">
      <c r="A231" s="83">
        <v>1</v>
      </c>
      <c r="B231" s="83" t="s">
        <v>1785</v>
      </c>
      <c r="C231" s="81" t="s">
        <v>1891</v>
      </c>
      <c r="D231" s="81">
        <v>654224</v>
      </c>
      <c r="E231" s="81" t="s">
        <v>1904</v>
      </c>
      <c r="F231" s="81" t="s">
        <v>1905</v>
      </c>
      <c r="G231" s="81" t="s">
        <v>1906</v>
      </c>
      <c r="H231" s="89" t="s">
        <v>25</v>
      </c>
      <c r="I231" s="81" t="s">
        <v>209</v>
      </c>
      <c r="J231" s="81">
        <v>2019</v>
      </c>
      <c r="K231" s="81">
        <v>2</v>
      </c>
      <c r="L231" s="110" t="s">
        <v>1907</v>
      </c>
      <c r="M231" s="110">
        <v>44470</v>
      </c>
      <c r="N231" s="81" t="s">
        <v>1906</v>
      </c>
      <c r="O231" s="81" t="s">
        <v>1908</v>
      </c>
      <c r="P231" s="81" t="s">
        <v>1909</v>
      </c>
      <c r="Q231" s="825" t="s">
        <v>1910</v>
      </c>
      <c r="R231" s="146">
        <v>33800</v>
      </c>
      <c r="S231" s="81" t="s">
        <v>213</v>
      </c>
      <c r="T231" s="81" t="s">
        <v>213</v>
      </c>
      <c r="U231" s="81" t="s">
        <v>213</v>
      </c>
      <c r="V231" s="81" t="s">
        <v>213</v>
      </c>
      <c r="W231" s="81" t="s">
        <v>213</v>
      </c>
      <c r="X231" s="81" t="s">
        <v>213</v>
      </c>
      <c r="Y231" s="81" t="s">
        <v>213</v>
      </c>
      <c r="Z231" s="81" t="s">
        <v>213</v>
      </c>
      <c r="AA231" s="81" t="s">
        <v>213</v>
      </c>
      <c r="AB231" s="146"/>
      <c r="AC231" s="146"/>
      <c r="AD231" s="82" t="s">
        <v>213</v>
      </c>
      <c r="AE231" s="81" t="s">
        <v>213</v>
      </c>
      <c r="AF231" s="81" t="s">
        <v>1911</v>
      </c>
      <c r="AG231" s="81" t="s">
        <v>548</v>
      </c>
      <c r="AH231" s="81" t="s">
        <v>214</v>
      </c>
      <c r="AI231" s="81"/>
      <c r="AJ231" s="81" t="s">
        <v>260</v>
      </c>
      <c r="AK231" s="141">
        <v>33800</v>
      </c>
      <c r="AL231" s="141">
        <v>18800</v>
      </c>
      <c r="AM231" s="141">
        <v>15000</v>
      </c>
      <c r="AN231" s="141"/>
      <c r="AO231" s="141"/>
      <c r="AP231" s="141"/>
      <c r="AQ231" s="141"/>
      <c r="AR231" s="141"/>
      <c r="AS231" s="141"/>
      <c r="AT231" s="141"/>
      <c r="AU231" s="141"/>
      <c r="AV231" s="141"/>
      <c r="AW231" s="141">
        <v>7000</v>
      </c>
      <c r="AX231" s="141">
        <v>7000</v>
      </c>
      <c r="AY231" s="141"/>
      <c r="AZ231" s="141"/>
      <c r="BA231" s="141"/>
      <c r="BB231" s="141"/>
      <c r="BC231" s="146">
        <v>7000</v>
      </c>
      <c r="BD231" s="146">
        <v>0</v>
      </c>
      <c r="BE231" s="141" t="s">
        <v>10</v>
      </c>
      <c r="BF231" s="141">
        <v>41055.21</v>
      </c>
      <c r="BG231" s="141">
        <v>41055.21</v>
      </c>
      <c r="BH231" s="141"/>
      <c r="BI231" s="141"/>
      <c r="BJ231" s="141">
        <v>50430.47</v>
      </c>
      <c r="BK231" s="141">
        <v>33800</v>
      </c>
      <c r="BL231" s="141">
        <v>16630.47</v>
      </c>
      <c r="BM231" s="141">
        <f t="shared" si="46"/>
        <v>2.40637832512315</v>
      </c>
      <c r="BN231" s="141">
        <v>10</v>
      </c>
      <c r="BO231" s="141"/>
      <c r="BP231" s="141"/>
      <c r="BQ231" s="141"/>
      <c r="BR231" s="141"/>
      <c r="BS231" s="141"/>
      <c r="BT231" s="83"/>
      <c r="BU231" s="83"/>
    </row>
    <row r="232" s="52" customFormat="1" ht="33" customHeight="1" spans="1:73">
      <c r="A232" s="83">
        <v>1</v>
      </c>
      <c r="B232" s="83" t="s">
        <v>1785</v>
      </c>
      <c r="C232" s="81" t="s">
        <v>1912</v>
      </c>
      <c r="D232" s="81">
        <v>654225</v>
      </c>
      <c r="E232" s="81" t="s">
        <v>1913</v>
      </c>
      <c r="F232" s="81" t="s">
        <v>1914</v>
      </c>
      <c r="G232" s="81" t="s">
        <v>1915</v>
      </c>
      <c r="H232" s="89" t="s">
        <v>25</v>
      </c>
      <c r="I232" s="81" t="s">
        <v>209</v>
      </c>
      <c r="J232" s="81">
        <v>2019</v>
      </c>
      <c r="K232" s="81">
        <v>1</v>
      </c>
      <c r="L232" s="110">
        <v>43617</v>
      </c>
      <c r="M232" s="110">
        <v>44362</v>
      </c>
      <c r="N232" s="81" t="s">
        <v>1915</v>
      </c>
      <c r="O232" s="81" t="s">
        <v>1916</v>
      </c>
      <c r="P232" s="81" t="s">
        <v>1917</v>
      </c>
      <c r="Q232" s="825" t="s">
        <v>1918</v>
      </c>
      <c r="R232" s="146">
        <v>8536.36</v>
      </c>
      <c r="S232" s="81" t="s">
        <v>213</v>
      </c>
      <c r="T232" s="81" t="s">
        <v>213</v>
      </c>
      <c r="U232" s="81" t="s">
        <v>213</v>
      </c>
      <c r="V232" s="81" t="s">
        <v>213</v>
      </c>
      <c r="W232" s="81" t="s">
        <v>213</v>
      </c>
      <c r="X232" s="81" t="s">
        <v>213</v>
      </c>
      <c r="Y232" s="81" t="s">
        <v>213</v>
      </c>
      <c r="Z232" s="81" t="s">
        <v>213</v>
      </c>
      <c r="AA232" s="81" t="s">
        <v>213</v>
      </c>
      <c r="AB232" s="146"/>
      <c r="AC232" s="146"/>
      <c r="AD232" s="82" t="s">
        <v>213</v>
      </c>
      <c r="AE232" s="81" t="s">
        <v>213</v>
      </c>
      <c r="AF232" s="81" t="s">
        <v>1919</v>
      </c>
      <c r="AG232" s="81" t="s">
        <v>548</v>
      </c>
      <c r="AH232" s="81" t="s">
        <v>214</v>
      </c>
      <c r="AI232" s="81"/>
      <c r="AJ232" s="81" t="s">
        <v>260</v>
      </c>
      <c r="AK232" s="141">
        <v>8536.36</v>
      </c>
      <c r="AL232" s="141">
        <v>6536.36</v>
      </c>
      <c r="AM232" s="141">
        <v>2000</v>
      </c>
      <c r="AN232" s="141"/>
      <c r="AO232" s="141"/>
      <c r="AP232" s="141"/>
      <c r="AQ232" s="141">
        <v>6536.36</v>
      </c>
      <c r="AR232" s="141">
        <v>6536.36</v>
      </c>
      <c r="AS232" s="141"/>
      <c r="AT232" s="141"/>
      <c r="AU232" s="141"/>
      <c r="AV232" s="141"/>
      <c r="AW232" s="141">
        <v>2000</v>
      </c>
      <c r="AX232" s="141">
        <v>2000</v>
      </c>
      <c r="AY232" s="141"/>
      <c r="AZ232" s="141"/>
      <c r="BA232" s="141"/>
      <c r="BB232" s="141"/>
      <c r="BC232" s="146">
        <v>2000</v>
      </c>
      <c r="BD232" s="146"/>
      <c r="BE232" s="141" t="s">
        <v>16</v>
      </c>
      <c r="BF232" s="141">
        <v>11229</v>
      </c>
      <c r="BG232" s="141">
        <v>11229</v>
      </c>
      <c r="BH232" s="141"/>
      <c r="BI232" s="141"/>
      <c r="BJ232" s="141">
        <v>11611.13</v>
      </c>
      <c r="BK232" s="141">
        <v>8536.36</v>
      </c>
      <c r="BL232" s="141">
        <v>3074.77</v>
      </c>
      <c r="BM232" s="141">
        <f t="shared" si="46"/>
        <v>2.14585</v>
      </c>
      <c r="BN232" s="141">
        <v>20</v>
      </c>
      <c r="BO232" s="141"/>
      <c r="BP232" s="141"/>
      <c r="BQ232" s="141"/>
      <c r="BR232" s="141"/>
      <c r="BS232" s="141"/>
      <c r="BT232" s="83"/>
      <c r="BU232" s="83"/>
    </row>
    <row r="233" s="52" customFormat="1" ht="33" customHeight="1" spans="1:73">
      <c r="A233" s="83">
        <v>1</v>
      </c>
      <c r="B233" s="83" t="s">
        <v>1785</v>
      </c>
      <c r="C233" s="81" t="s">
        <v>1912</v>
      </c>
      <c r="D233" s="81">
        <v>654225</v>
      </c>
      <c r="E233" s="81" t="s">
        <v>1920</v>
      </c>
      <c r="F233" s="81" t="s">
        <v>1921</v>
      </c>
      <c r="G233" s="81" t="s">
        <v>1922</v>
      </c>
      <c r="H233" s="89" t="s">
        <v>47</v>
      </c>
      <c r="I233" s="81" t="s">
        <v>241</v>
      </c>
      <c r="J233" s="81">
        <v>2020</v>
      </c>
      <c r="K233" s="81">
        <v>1</v>
      </c>
      <c r="L233" s="110">
        <v>44336</v>
      </c>
      <c r="M233" s="110">
        <v>44407</v>
      </c>
      <c r="N233" s="81" t="s">
        <v>1922</v>
      </c>
      <c r="O233" s="81" t="s">
        <v>1916</v>
      </c>
      <c r="P233" s="81" t="s">
        <v>1923</v>
      </c>
      <c r="Q233" s="825" t="s">
        <v>1924</v>
      </c>
      <c r="R233" s="146">
        <v>1150</v>
      </c>
      <c r="S233" s="81" t="s">
        <v>213</v>
      </c>
      <c r="T233" s="81" t="s">
        <v>213</v>
      </c>
      <c r="U233" s="81" t="s">
        <v>213</v>
      </c>
      <c r="V233" s="81" t="s">
        <v>214</v>
      </c>
      <c r="W233" s="81" t="s">
        <v>213</v>
      </c>
      <c r="X233" s="81" t="s">
        <v>213</v>
      </c>
      <c r="Y233" s="81" t="s">
        <v>213</v>
      </c>
      <c r="Z233" s="81" t="s">
        <v>213</v>
      </c>
      <c r="AA233" s="81" t="s">
        <v>213</v>
      </c>
      <c r="AB233" s="146"/>
      <c r="AC233" s="146"/>
      <c r="AD233" s="82" t="s">
        <v>213</v>
      </c>
      <c r="AE233" s="81" t="s">
        <v>213</v>
      </c>
      <c r="AF233" s="81" t="s">
        <v>1925</v>
      </c>
      <c r="AG233" s="81" t="s">
        <v>548</v>
      </c>
      <c r="AH233" s="81" t="s">
        <v>214</v>
      </c>
      <c r="AI233" s="81"/>
      <c r="AJ233" s="81" t="s">
        <v>260</v>
      </c>
      <c r="AK233" s="141">
        <v>1150</v>
      </c>
      <c r="AL233" s="141">
        <v>150</v>
      </c>
      <c r="AM233" s="141">
        <v>1000</v>
      </c>
      <c r="AN233" s="141"/>
      <c r="AO233" s="141"/>
      <c r="AP233" s="141"/>
      <c r="AQ233" s="141"/>
      <c r="AR233" s="141"/>
      <c r="AS233" s="141"/>
      <c r="AT233" s="141"/>
      <c r="AU233" s="141"/>
      <c r="AV233" s="141"/>
      <c r="AW233" s="141">
        <v>1000</v>
      </c>
      <c r="AX233" s="141">
        <v>1000</v>
      </c>
      <c r="AY233" s="141"/>
      <c r="AZ233" s="141"/>
      <c r="BA233" s="141"/>
      <c r="BB233" s="141"/>
      <c r="BC233" s="146">
        <v>1000</v>
      </c>
      <c r="BD233" s="146"/>
      <c r="BE233" s="141" t="s">
        <v>10</v>
      </c>
      <c r="BF233" s="141">
        <v>3600</v>
      </c>
      <c r="BG233" s="141">
        <v>3600</v>
      </c>
      <c r="BH233" s="141"/>
      <c r="BI233" s="141"/>
      <c r="BJ233" s="141">
        <v>2436.88</v>
      </c>
      <c r="BK233" s="141">
        <v>1150</v>
      </c>
      <c r="BL233" s="141">
        <v>1286.88</v>
      </c>
      <c r="BM233" s="141">
        <f t="shared" si="46"/>
        <v>1.59525517241379</v>
      </c>
      <c r="BN233" s="141">
        <v>10</v>
      </c>
      <c r="BO233" s="141"/>
      <c r="BP233" s="141"/>
      <c r="BQ233" s="141"/>
      <c r="BR233" s="141"/>
      <c r="BS233" s="141"/>
      <c r="BT233" s="83"/>
      <c r="BU233" s="83"/>
    </row>
    <row r="234" s="52" customFormat="1" ht="33" customHeight="1" spans="1:73">
      <c r="A234" s="83">
        <v>1</v>
      </c>
      <c r="B234" s="83" t="s">
        <v>1785</v>
      </c>
      <c r="C234" s="81" t="s">
        <v>1912</v>
      </c>
      <c r="D234" s="81">
        <v>654225</v>
      </c>
      <c r="E234" s="81" t="s">
        <v>1926</v>
      </c>
      <c r="F234" s="81" t="s">
        <v>1927</v>
      </c>
      <c r="G234" s="81" t="s">
        <v>1922</v>
      </c>
      <c r="H234" s="89" t="s">
        <v>29</v>
      </c>
      <c r="I234" s="81" t="s">
        <v>241</v>
      </c>
      <c r="J234" s="81">
        <v>2020</v>
      </c>
      <c r="K234" s="81">
        <v>1</v>
      </c>
      <c r="L234" s="110">
        <v>44336</v>
      </c>
      <c r="M234" s="110">
        <v>44484</v>
      </c>
      <c r="N234" s="81" t="s">
        <v>1922</v>
      </c>
      <c r="O234" s="81" t="s">
        <v>1916</v>
      </c>
      <c r="P234" s="81" t="s">
        <v>1928</v>
      </c>
      <c r="Q234" s="825" t="s">
        <v>1929</v>
      </c>
      <c r="R234" s="146">
        <v>2200</v>
      </c>
      <c r="S234" s="81" t="s">
        <v>213</v>
      </c>
      <c r="T234" s="81" t="s">
        <v>213</v>
      </c>
      <c r="U234" s="81" t="s">
        <v>213</v>
      </c>
      <c r="V234" s="81" t="s">
        <v>214</v>
      </c>
      <c r="W234" s="81" t="s">
        <v>213</v>
      </c>
      <c r="X234" s="81" t="s">
        <v>213</v>
      </c>
      <c r="Y234" s="81" t="s">
        <v>213</v>
      </c>
      <c r="Z234" s="81" t="s">
        <v>213</v>
      </c>
      <c r="AA234" s="81" t="s">
        <v>213</v>
      </c>
      <c r="AB234" s="146"/>
      <c r="AC234" s="146"/>
      <c r="AD234" s="82" t="s">
        <v>213</v>
      </c>
      <c r="AE234" s="81" t="s">
        <v>213</v>
      </c>
      <c r="AF234" s="81" t="s">
        <v>1930</v>
      </c>
      <c r="AG234" s="81" t="s">
        <v>548</v>
      </c>
      <c r="AH234" s="81" t="s">
        <v>214</v>
      </c>
      <c r="AI234" s="81"/>
      <c r="AJ234" s="81" t="s">
        <v>260</v>
      </c>
      <c r="AK234" s="141">
        <v>2200</v>
      </c>
      <c r="AL234" s="141">
        <v>200</v>
      </c>
      <c r="AM234" s="141">
        <v>2000</v>
      </c>
      <c r="AN234" s="141"/>
      <c r="AO234" s="141"/>
      <c r="AP234" s="141"/>
      <c r="AQ234" s="141"/>
      <c r="AR234" s="141"/>
      <c r="AS234" s="141"/>
      <c r="AT234" s="141"/>
      <c r="AU234" s="141"/>
      <c r="AV234" s="141"/>
      <c r="AW234" s="141">
        <v>2000</v>
      </c>
      <c r="AX234" s="141">
        <v>2000</v>
      </c>
      <c r="AY234" s="141"/>
      <c r="AZ234" s="141"/>
      <c r="BA234" s="141"/>
      <c r="BB234" s="141"/>
      <c r="BC234" s="146">
        <v>2000</v>
      </c>
      <c r="BD234" s="146"/>
      <c r="BE234" s="141" t="s">
        <v>16</v>
      </c>
      <c r="BF234" s="141">
        <v>8459.94</v>
      </c>
      <c r="BG234" s="141">
        <v>8459.94</v>
      </c>
      <c r="BH234" s="141"/>
      <c r="BI234" s="141"/>
      <c r="BJ234" s="141">
        <v>4944.36</v>
      </c>
      <c r="BK234" s="141">
        <v>2200</v>
      </c>
      <c r="BL234" s="141">
        <v>2744.36</v>
      </c>
      <c r="BM234" s="141">
        <f t="shared" si="46"/>
        <v>1.5041</v>
      </c>
      <c r="BN234" s="141">
        <v>20</v>
      </c>
      <c r="BO234" s="141"/>
      <c r="BP234" s="141"/>
      <c r="BQ234" s="141"/>
      <c r="BR234" s="141"/>
      <c r="BS234" s="141"/>
      <c r="BT234" s="83"/>
      <c r="BU234" s="83"/>
    </row>
    <row r="235" s="52" customFormat="1" ht="33" customHeight="1" spans="1:73">
      <c r="A235" s="83">
        <v>1</v>
      </c>
      <c r="B235" s="83" t="s">
        <v>1785</v>
      </c>
      <c r="C235" s="81" t="s">
        <v>1912</v>
      </c>
      <c r="D235" s="81">
        <v>654225</v>
      </c>
      <c r="E235" s="81" t="s">
        <v>1931</v>
      </c>
      <c r="F235" s="81" t="s">
        <v>1932</v>
      </c>
      <c r="G235" s="81" t="s">
        <v>1922</v>
      </c>
      <c r="H235" s="89" t="s">
        <v>29</v>
      </c>
      <c r="I235" s="81" t="s">
        <v>241</v>
      </c>
      <c r="J235" s="81">
        <v>2020</v>
      </c>
      <c r="K235" s="81">
        <v>1</v>
      </c>
      <c r="L235" s="110">
        <v>44341</v>
      </c>
      <c r="M235" s="110">
        <v>44454</v>
      </c>
      <c r="N235" s="81" t="s">
        <v>1922</v>
      </c>
      <c r="O235" s="81" t="s">
        <v>1916</v>
      </c>
      <c r="P235" s="81" t="s">
        <v>1933</v>
      </c>
      <c r="Q235" s="825" t="s">
        <v>1934</v>
      </c>
      <c r="R235" s="146">
        <v>1100</v>
      </c>
      <c r="S235" s="81" t="s">
        <v>213</v>
      </c>
      <c r="T235" s="81" t="s">
        <v>213</v>
      </c>
      <c r="U235" s="81" t="s">
        <v>213</v>
      </c>
      <c r="V235" s="81" t="s">
        <v>214</v>
      </c>
      <c r="W235" s="81" t="s">
        <v>213</v>
      </c>
      <c r="X235" s="81" t="s">
        <v>213</v>
      </c>
      <c r="Y235" s="81" t="s">
        <v>213</v>
      </c>
      <c r="Z235" s="81" t="s">
        <v>213</v>
      </c>
      <c r="AA235" s="81" t="s">
        <v>213</v>
      </c>
      <c r="AB235" s="146"/>
      <c r="AC235" s="146"/>
      <c r="AD235" s="82" t="s">
        <v>213</v>
      </c>
      <c r="AE235" s="81" t="s">
        <v>213</v>
      </c>
      <c r="AF235" s="81" t="s">
        <v>1935</v>
      </c>
      <c r="AG235" s="81" t="s">
        <v>548</v>
      </c>
      <c r="AH235" s="81" t="s">
        <v>214</v>
      </c>
      <c r="AI235" s="81"/>
      <c r="AJ235" s="81" t="s">
        <v>260</v>
      </c>
      <c r="AK235" s="141">
        <v>1100</v>
      </c>
      <c r="AL235" s="141">
        <v>100</v>
      </c>
      <c r="AM235" s="141">
        <v>1000</v>
      </c>
      <c r="AN235" s="141"/>
      <c r="AO235" s="141"/>
      <c r="AP235" s="141"/>
      <c r="AQ235" s="141"/>
      <c r="AR235" s="141"/>
      <c r="AS235" s="141"/>
      <c r="AT235" s="141"/>
      <c r="AU235" s="141"/>
      <c r="AV235" s="141"/>
      <c r="AW235" s="141">
        <v>1000</v>
      </c>
      <c r="AX235" s="141">
        <v>1000</v>
      </c>
      <c r="AY235" s="141"/>
      <c r="AZ235" s="141"/>
      <c r="BA235" s="141"/>
      <c r="BB235" s="141"/>
      <c r="BC235" s="146">
        <v>1000</v>
      </c>
      <c r="BD235" s="146"/>
      <c r="BE235" s="141" t="s">
        <v>16</v>
      </c>
      <c r="BF235" s="141">
        <v>4993.2</v>
      </c>
      <c r="BG235" s="141">
        <v>4993.2</v>
      </c>
      <c r="BH235" s="141"/>
      <c r="BI235" s="141"/>
      <c r="BJ235" s="141">
        <v>3113.05</v>
      </c>
      <c r="BK235" s="141">
        <v>1100</v>
      </c>
      <c r="BL235" s="141">
        <v>2013.05</v>
      </c>
      <c r="BM235" s="141">
        <f t="shared" si="46"/>
        <v>1.5685</v>
      </c>
      <c r="BN235" s="141">
        <v>20</v>
      </c>
      <c r="BO235" s="141"/>
      <c r="BP235" s="141"/>
      <c r="BQ235" s="141"/>
      <c r="BR235" s="141"/>
      <c r="BS235" s="141"/>
      <c r="BT235" s="83"/>
      <c r="BU235" s="83"/>
    </row>
    <row r="236" s="52" customFormat="1" ht="33" customHeight="1" spans="1:73">
      <c r="A236" s="83">
        <v>1</v>
      </c>
      <c r="B236" s="83" t="s">
        <v>1785</v>
      </c>
      <c r="C236" s="81" t="s">
        <v>1936</v>
      </c>
      <c r="D236" s="81">
        <v>654226</v>
      </c>
      <c r="E236" s="81" t="s">
        <v>1937</v>
      </c>
      <c r="F236" s="81" t="s">
        <v>1938</v>
      </c>
      <c r="G236" s="81" t="s">
        <v>1939</v>
      </c>
      <c r="H236" s="89" t="s">
        <v>301</v>
      </c>
      <c r="I236" s="81" t="s">
        <v>241</v>
      </c>
      <c r="J236" s="81">
        <v>2020</v>
      </c>
      <c r="K236" s="81">
        <v>1</v>
      </c>
      <c r="L236" s="110">
        <v>44317</v>
      </c>
      <c r="M236" s="110">
        <v>44440</v>
      </c>
      <c r="N236" s="81" t="s">
        <v>1939</v>
      </c>
      <c r="O236" s="81" t="s">
        <v>1940</v>
      </c>
      <c r="P236" s="81" t="s">
        <v>1941</v>
      </c>
      <c r="Q236" s="81" t="s">
        <v>2172</v>
      </c>
      <c r="R236" s="146">
        <v>2944</v>
      </c>
      <c r="S236" s="81" t="s">
        <v>213</v>
      </c>
      <c r="T236" s="81" t="s">
        <v>213</v>
      </c>
      <c r="U236" s="81" t="s">
        <v>213</v>
      </c>
      <c r="V236" s="81" t="s">
        <v>214</v>
      </c>
      <c r="W236" s="81" t="s">
        <v>214</v>
      </c>
      <c r="X236" s="81" t="s">
        <v>214</v>
      </c>
      <c r="Y236" s="81" t="s">
        <v>214</v>
      </c>
      <c r="Z236" s="81" t="s">
        <v>214</v>
      </c>
      <c r="AA236" s="81" t="s">
        <v>214</v>
      </c>
      <c r="AB236" s="146"/>
      <c r="AC236" s="146"/>
      <c r="AD236" s="82" t="s">
        <v>213</v>
      </c>
      <c r="AE236" s="81" t="s">
        <v>213</v>
      </c>
      <c r="AF236" s="81" t="s">
        <v>1943</v>
      </c>
      <c r="AG236" s="81" t="s">
        <v>548</v>
      </c>
      <c r="AH236" s="81" t="s">
        <v>214</v>
      </c>
      <c r="AI236" s="81"/>
      <c r="AJ236" s="81" t="s">
        <v>260</v>
      </c>
      <c r="AK236" s="141">
        <v>2944</v>
      </c>
      <c r="AL236" s="141"/>
      <c r="AM236" s="141">
        <v>2000</v>
      </c>
      <c r="AN236" s="141"/>
      <c r="AO236" s="141"/>
      <c r="AP236" s="141">
        <v>944</v>
      </c>
      <c r="AQ236" s="141"/>
      <c r="AR236" s="141"/>
      <c r="AS236" s="141"/>
      <c r="AT236" s="141"/>
      <c r="AU236" s="141"/>
      <c r="AV236" s="141"/>
      <c r="AW236" s="141">
        <v>2000</v>
      </c>
      <c r="AX236" s="141">
        <v>2000</v>
      </c>
      <c r="AY236" s="141"/>
      <c r="AZ236" s="141"/>
      <c r="BA236" s="141"/>
      <c r="BB236" s="141"/>
      <c r="BC236" s="146">
        <v>2000</v>
      </c>
      <c r="BD236" s="146"/>
      <c r="BE236" s="141" t="s">
        <v>10</v>
      </c>
      <c r="BF236" s="141">
        <v>7800</v>
      </c>
      <c r="BG236" s="141">
        <v>7800</v>
      </c>
      <c r="BH236" s="141"/>
      <c r="BI236" s="141"/>
      <c r="BJ236" s="141">
        <v>3445.82</v>
      </c>
      <c r="BK236" s="141">
        <v>2394.63</v>
      </c>
      <c r="BL236" s="141">
        <v>1051.19</v>
      </c>
      <c r="BM236" s="141">
        <f t="shared" si="46"/>
        <v>2.32717586206897</v>
      </c>
      <c r="BN236" s="141">
        <v>10</v>
      </c>
      <c r="BO236" s="141"/>
      <c r="BP236" s="141"/>
      <c r="BQ236" s="141"/>
      <c r="BR236" s="141"/>
      <c r="BS236" s="141"/>
      <c r="BT236" s="83"/>
      <c r="BU236" s="83"/>
    </row>
    <row r="237" s="52" customFormat="1" ht="33" customHeight="1" spans="1:73">
      <c r="A237" s="83">
        <v>1</v>
      </c>
      <c r="B237" s="83" t="s">
        <v>1785</v>
      </c>
      <c r="C237" s="81" t="s">
        <v>1936</v>
      </c>
      <c r="D237" s="81">
        <v>654226</v>
      </c>
      <c r="E237" s="81" t="s">
        <v>1944</v>
      </c>
      <c r="F237" s="81" t="s">
        <v>1945</v>
      </c>
      <c r="G237" s="81" t="s">
        <v>1946</v>
      </c>
      <c r="H237" s="89" t="s">
        <v>29</v>
      </c>
      <c r="I237" s="81" t="s">
        <v>241</v>
      </c>
      <c r="J237" s="81">
        <v>2019</v>
      </c>
      <c r="K237" s="81">
        <v>1</v>
      </c>
      <c r="L237" s="110">
        <v>44287</v>
      </c>
      <c r="M237" s="110">
        <v>44470</v>
      </c>
      <c r="N237" s="81" t="s">
        <v>1947</v>
      </c>
      <c r="O237" s="81" t="s">
        <v>1940</v>
      </c>
      <c r="P237" s="81" t="s">
        <v>1948</v>
      </c>
      <c r="Q237" s="81" t="s">
        <v>1949</v>
      </c>
      <c r="R237" s="146">
        <v>3839</v>
      </c>
      <c r="S237" s="81" t="s">
        <v>213</v>
      </c>
      <c r="T237" s="81" t="s">
        <v>213</v>
      </c>
      <c r="U237" s="81" t="s">
        <v>213</v>
      </c>
      <c r="V237" s="81" t="s">
        <v>214</v>
      </c>
      <c r="W237" s="81" t="s">
        <v>213</v>
      </c>
      <c r="X237" s="81" t="s">
        <v>214</v>
      </c>
      <c r="Y237" s="81" t="s">
        <v>213</v>
      </c>
      <c r="Z237" s="81" t="s">
        <v>214</v>
      </c>
      <c r="AA237" s="81" t="s">
        <v>214</v>
      </c>
      <c r="AB237" s="146"/>
      <c r="AC237" s="146"/>
      <c r="AD237" s="82" t="s">
        <v>213</v>
      </c>
      <c r="AE237" s="81" t="s">
        <v>213</v>
      </c>
      <c r="AF237" s="81" t="s">
        <v>1950</v>
      </c>
      <c r="AG237" s="81" t="s">
        <v>548</v>
      </c>
      <c r="AH237" s="81" t="s">
        <v>214</v>
      </c>
      <c r="AI237" s="81"/>
      <c r="AJ237" s="81" t="s">
        <v>260</v>
      </c>
      <c r="AK237" s="141">
        <v>3839</v>
      </c>
      <c r="AL237" s="141"/>
      <c r="AM237" s="141">
        <v>3000</v>
      </c>
      <c r="AN237" s="141"/>
      <c r="AO237" s="141"/>
      <c r="AP237" s="141">
        <v>839</v>
      </c>
      <c r="AQ237" s="141"/>
      <c r="AR237" s="141"/>
      <c r="AS237" s="141"/>
      <c r="AT237" s="141"/>
      <c r="AU237" s="141"/>
      <c r="AV237" s="141"/>
      <c r="AW237" s="141">
        <v>3000</v>
      </c>
      <c r="AX237" s="141">
        <v>3000</v>
      </c>
      <c r="AY237" s="141"/>
      <c r="AZ237" s="141"/>
      <c r="BA237" s="141"/>
      <c r="BB237" s="141"/>
      <c r="BC237" s="146">
        <v>3000</v>
      </c>
      <c r="BD237" s="146"/>
      <c r="BE237" s="141" t="s">
        <v>16</v>
      </c>
      <c r="BF237" s="141">
        <v>12600</v>
      </c>
      <c r="BG237" s="141">
        <v>12600</v>
      </c>
      <c r="BH237" s="141"/>
      <c r="BI237" s="141"/>
      <c r="BJ237" s="141">
        <v>7894.89</v>
      </c>
      <c r="BK237" s="141">
        <v>3839</v>
      </c>
      <c r="BL237" s="141">
        <v>4055.89</v>
      </c>
      <c r="BM237" s="141">
        <f t="shared" si="46"/>
        <v>1.49896666666667</v>
      </c>
      <c r="BN237" s="141">
        <v>20</v>
      </c>
      <c r="BO237" s="141"/>
      <c r="BP237" s="141"/>
      <c r="BQ237" s="141"/>
      <c r="BR237" s="141"/>
      <c r="BS237" s="141"/>
      <c r="BT237" s="83"/>
      <c r="BU237" s="83"/>
    </row>
    <row r="238" s="52" customFormat="1" ht="33" customHeight="1" spans="1:73">
      <c r="A238" s="83">
        <v>1</v>
      </c>
      <c r="B238" s="83" t="s">
        <v>1785</v>
      </c>
      <c r="C238" s="81" t="s">
        <v>1936</v>
      </c>
      <c r="D238" s="81">
        <v>654226</v>
      </c>
      <c r="E238" s="81" t="s">
        <v>1951</v>
      </c>
      <c r="F238" s="81" t="s">
        <v>1952</v>
      </c>
      <c r="G238" s="81" t="s">
        <v>1953</v>
      </c>
      <c r="H238" s="89" t="s">
        <v>41</v>
      </c>
      <c r="I238" s="81" t="s">
        <v>241</v>
      </c>
      <c r="J238" s="81">
        <v>2020</v>
      </c>
      <c r="K238" s="81">
        <v>1</v>
      </c>
      <c r="L238" s="110">
        <v>44013</v>
      </c>
      <c r="M238" s="110">
        <v>44531</v>
      </c>
      <c r="N238" s="81" t="s">
        <v>1953</v>
      </c>
      <c r="O238" s="81" t="s">
        <v>1940</v>
      </c>
      <c r="P238" s="81" t="s">
        <v>1954</v>
      </c>
      <c r="Q238" s="81" t="s">
        <v>1955</v>
      </c>
      <c r="R238" s="146">
        <v>2766</v>
      </c>
      <c r="S238" s="81" t="s">
        <v>213</v>
      </c>
      <c r="T238" s="81" t="s">
        <v>213</v>
      </c>
      <c r="U238" s="81" t="s">
        <v>213</v>
      </c>
      <c r="V238" s="81" t="s">
        <v>214</v>
      </c>
      <c r="W238" s="81" t="s">
        <v>213</v>
      </c>
      <c r="X238" s="81" t="s">
        <v>214</v>
      </c>
      <c r="Y238" s="81" t="s">
        <v>214</v>
      </c>
      <c r="Z238" s="81" t="s">
        <v>214</v>
      </c>
      <c r="AA238" s="81" t="s">
        <v>214</v>
      </c>
      <c r="AB238" s="146"/>
      <c r="AC238" s="146"/>
      <c r="AD238" s="82" t="s">
        <v>213</v>
      </c>
      <c r="AE238" s="81" t="s">
        <v>213</v>
      </c>
      <c r="AF238" s="81" t="s">
        <v>1956</v>
      </c>
      <c r="AG238" s="81" t="s">
        <v>548</v>
      </c>
      <c r="AH238" s="81" t="s">
        <v>214</v>
      </c>
      <c r="AI238" s="81"/>
      <c r="AJ238" s="81" t="s">
        <v>260</v>
      </c>
      <c r="AK238" s="141">
        <v>2766</v>
      </c>
      <c r="AL238" s="141"/>
      <c r="AM238" s="141">
        <v>2000</v>
      </c>
      <c r="AN238" s="141"/>
      <c r="AO238" s="141"/>
      <c r="AP238" s="141">
        <v>766</v>
      </c>
      <c r="AQ238" s="141"/>
      <c r="AR238" s="141"/>
      <c r="AS238" s="141"/>
      <c r="AT238" s="141"/>
      <c r="AU238" s="141"/>
      <c r="AV238" s="141"/>
      <c r="AW238" s="141">
        <v>2000</v>
      </c>
      <c r="AX238" s="141">
        <v>2000</v>
      </c>
      <c r="AY238" s="141"/>
      <c r="AZ238" s="141"/>
      <c r="BA238" s="141"/>
      <c r="BB238" s="141"/>
      <c r="BC238" s="146">
        <v>2000</v>
      </c>
      <c r="BD238" s="146"/>
      <c r="BE238" s="141" t="s">
        <v>13</v>
      </c>
      <c r="BF238" s="141">
        <v>9000</v>
      </c>
      <c r="BG238" s="141">
        <v>9000</v>
      </c>
      <c r="BH238" s="141"/>
      <c r="BI238" s="141"/>
      <c r="BJ238" s="141">
        <v>4566</v>
      </c>
      <c r="BK238" s="141">
        <v>2766</v>
      </c>
      <c r="BL238" s="141">
        <v>1800</v>
      </c>
      <c r="BM238" s="141">
        <f t="shared" si="46"/>
        <v>2.14925373134328</v>
      </c>
      <c r="BN238" s="141">
        <v>15</v>
      </c>
      <c r="BO238" s="141"/>
      <c r="BP238" s="141"/>
      <c r="BQ238" s="141"/>
      <c r="BR238" s="141"/>
      <c r="BS238" s="141"/>
      <c r="BT238" s="83"/>
      <c r="BU238" s="83"/>
    </row>
    <row r="239" s="53" customFormat="1" ht="33" customHeight="1" spans="1:73">
      <c r="A239" s="348" t="s">
        <v>1957</v>
      </c>
      <c r="B239" s="349"/>
      <c r="C239" s="349"/>
      <c r="D239" s="349"/>
      <c r="E239" s="349"/>
      <c r="F239" s="350"/>
      <c r="G239" s="351"/>
      <c r="H239" s="351"/>
      <c r="I239" s="351"/>
      <c r="J239" s="351"/>
      <c r="K239" s="351"/>
      <c r="L239" s="351"/>
      <c r="M239" s="351"/>
      <c r="N239" s="351"/>
      <c r="O239" s="351"/>
      <c r="P239" s="351"/>
      <c r="Q239" s="351"/>
      <c r="R239" s="371">
        <f>SUM(R240:R269)</f>
        <v>188540</v>
      </c>
      <c r="S239" s="372"/>
      <c r="T239" s="372"/>
      <c r="U239" s="372"/>
      <c r="V239" s="372"/>
      <c r="W239" s="372"/>
      <c r="X239" s="372"/>
      <c r="Y239" s="372"/>
      <c r="Z239" s="372"/>
      <c r="AA239" s="348"/>
      <c r="AB239" s="372"/>
      <c r="AC239" s="350"/>
      <c r="AD239" s="372"/>
      <c r="AE239" s="372"/>
      <c r="AF239" s="372"/>
      <c r="AG239" s="372"/>
      <c r="AH239" s="372"/>
      <c r="AI239" s="372"/>
      <c r="AJ239" s="372"/>
      <c r="AK239" s="371">
        <f t="shared" ref="AK239:BD239" si="47">SUM(AK240:AK269)</f>
        <v>188540</v>
      </c>
      <c r="AL239" s="371">
        <f t="shared" si="47"/>
        <v>43844</v>
      </c>
      <c r="AM239" s="371">
        <f t="shared" si="47"/>
        <v>131000</v>
      </c>
      <c r="AN239" s="371">
        <f t="shared" si="47"/>
        <v>4696</v>
      </c>
      <c r="AO239" s="371">
        <f t="shared" si="47"/>
        <v>8000</v>
      </c>
      <c r="AP239" s="371">
        <f t="shared" si="47"/>
        <v>0</v>
      </c>
      <c r="AQ239" s="371">
        <f t="shared" si="47"/>
        <v>22250</v>
      </c>
      <c r="AR239" s="371">
        <f t="shared" si="47"/>
        <v>2200</v>
      </c>
      <c r="AS239" s="371">
        <f t="shared" si="47"/>
        <v>20000</v>
      </c>
      <c r="AT239" s="371">
        <f t="shared" si="47"/>
        <v>50</v>
      </c>
      <c r="AU239" s="371">
        <f t="shared" si="47"/>
        <v>0</v>
      </c>
      <c r="AV239" s="371">
        <f t="shared" si="47"/>
        <v>0</v>
      </c>
      <c r="AW239" s="371">
        <f t="shared" si="47"/>
        <v>100970</v>
      </c>
      <c r="AX239" s="371">
        <f t="shared" si="47"/>
        <v>64000</v>
      </c>
      <c r="AY239" s="371">
        <f t="shared" si="47"/>
        <v>51100</v>
      </c>
      <c r="AZ239" s="371">
        <f t="shared" si="47"/>
        <v>39000</v>
      </c>
      <c r="BA239" s="371">
        <f t="shared" si="47"/>
        <v>8000</v>
      </c>
      <c r="BB239" s="371">
        <f t="shared" si="47"/>
        <v>6000</v>
      </c>
      <c r="BC239" s="371">
        <f t="shared" si="47"/>
        <v>62000</v>
      </c>
      <c r="BD239" s="371">
        <f t="shared" si="47"/>
        <v>7000</v>
      </c>
      <c r="BE239" s="199"/>
      <c r="BF239" s="371">
        <f t="shared" ref="BF239:BL239" si="48">SUM(BF240:BF269)</f>
        <v>451996.18</v>
      </c>
      <c r="BG239" s="371">
        <f t="shared" si="48"/>
        <v>440093.3</v>
      </c>
      <c r="BH239" s="371">
        <f t="shared" si="48"/>
        <v>11725.99</v>
      </c>
      <c r="BI239" s="371">
        <f t="shared" si="48"/>
        <v>177.02</v>
      </c>
      <c r="BJ239" s="371">
        <f t="shared" si="48"/>
        <v>312560.29</v>
      </c>
      <c r="BK239" s="371">
        <f t="shared" si="48"/>
        <v>185825.8</v>
      </c>
      <c r="BL239" s="371">
        <f t="shared" si="48"/>
        <v>125755.5</v>
      </c>
      <c r="BM239" s="330"/>
      <c r="BN239" s="330"/>
      <c r="BO239" s="371">
        <f>SUM(BO240:BO269)</f>
        <v>3250</v>
      </c>
      <c r="BP239" s="371">
        <f>SUM(BP240:BP269)</f>
        <v>3250</v>
      </c>
      <c r="BQ239" s="330"/>
      <c r="BR239" s="330"/>
      <c r="BS239" s="330"/>
      <c r="BT239" s="387"/>
      <c r="BU239" s="199"/>
    </row>
    <row r="240" s="54" customFormat="1" ht="33" customHeight="1" spans="1:73">
      <c r="A240" s="352">
        <v>1</v>
      </c>
      <c r="B240" s="226" t="s">
        <v>1958</v>
      </c>
      <c r="C240" s="226" t="s">
        <v>1959</v>
      </c>
      <c r="D240" s="226">
        <v>654300</v>
      </c>
      <c r="E240" s="226" t="s">
        <v>1960</v>
      </c>
      <c r="F240" s="226" t="s">
        <v>1961</v>
      </c>
      <c r="G240" s="226" t="s">
        <v>1962</v>
      </c>
      <c r="H240" s="226" t="s">
        <v>301</v>
      </c>
      <c r="I240" s="226" t="s">
        <v>241</v>
      </c>
      <c r="J240" s="253">
        <v>2020</v>
      </c>
      <c r="K240" s="253">
        <v>3</v>
      </c>
      <c r="L240" s="255">
        <v>44197</v>
      </c>
      <c r="M240" s="255">
        <v>44835</v>
      </c>
      <c r="N240" s="226" t="s">
        <v>1962</v>
      </c>
      <c r="O240" s="226" t="s">
        <v>812</v>
      </c>
      <c r="P240" s="226" t="s">
        <v>1963</v>
      </c>
      <c r="Q240" s="226" t="s">
        <v>1964</v>
      </c>
      <c r="R240" s="233">
        <v>10400</v>
      </c>
      <c r="S240" s="226" t="s">
        <v>213</v>
      </c>
      <c r="T240" s="226" t="s">
        <v>213</v>
      </c>
      <c r="U240" s="226" t="s">
        <v>213</v>
      </c>
      <c r="V240" s="226" t="s">
        <v>214</v>
      </c>
      <c r="W240" s="226" t="s">
        <v>213</v>
      </c>
      <c r="X240" s="226" t="s">
        <v>213</v>
      </c>
      <c r="Y240" s="226" t="s">
        <v>213</v>
      </c>
      <c r="Z240" s="226" t="s">
        <v>213</v>
      </c>
      <c r="AA240" s="226" t="s">
        <v>214</v>
      </c>
      <c r="AB240" s="377"/>
      <c r="AC240" s="377"/>
      <c r="AD240" s="226" t="s">
        <v>213</v>
      </c>
      <c r="AE240" s="226" t="s">
        <v>213</v>
      </c>
      <c r="AF240" s="226" t="s">
        <v>1965</v>
      </c>
      <c r="AG240" s="226" t="s">
        <v>225</v>
      </c>
      <c r="AH240" s="226" t="s">
        <v>214</v>
      </c>
      <c r="AI240" s="226"/>
      <c r="AJ240" s="226" t="s">
        <v>260</v>
      </c>
      <c r="AK240" s="233">
        <f t="shared" ref="AK240:AK242" si="49">AL240+AM240+AN240+AO240+AP240</f>
        <v>10400</v>
      </c>
      <c r="AL240" s="233"/>
      <c r="AM240" s="233">
        <v>8000</v>
      </c>
      <c r="AN240" s="233">
        <v>2400</v>
      </c>
      <c r="AO240" s="233"/>
      <c r="AP240" s="233"/>
      <c r="AQ240" s="233">
        <f t="shared" ref="AQ240:AQ242" si="50">AR240+AS240+AT240+AU240+AV240</f>
        <v>0</v>
      </c>
      <c r="AR240" s="233"/>
      <c r="AS240" s="233"/>
      <c r="AT240" s="233"/>
      <c r="AU240" s="233"/>
      <c r="AV240" s="233"/>
      <c r="AW240" s="233">
        <v>8000</v>
      </c>
      <c r="AX240" s="233">
        <v>6000</v>
      </c>
      <c r="AY240" s="233">
        <v>2400</v>
      </c>
      <c r="AZ240" s="233">
        <v>2000</v>
      </c>
      <c r="BA240" s="233"/>
      <c r="BB240" s="233"/>
      <c r="BC240" s="382">
        <v>6000</v>
      </c>
      <c r="BD240" s="233"/>
      <c r="BE240" s="377">
        <v>10</v>
      </c>
      <c r="BF240" s="386">
        <v>35742</v>
      </c>
      <c r="BG240" s="386">
        <v>35742</v>
      </c>
      <c r="BH240" s="233"/>
      <c r="BI240" s="233"/>
      <c r="BJ240" s="233">
        <v>28636.4</v>
      </c>
      <c r="BK240" s="233">
        <v>15514.4</v>
      </c>
      <c r="BL240" s="233">
        <v>13122</v>
      </c>
      <c r="BM240" s="386">
        <v>1.95</v>
      </c>
      <c r="BN240" s="232">
        <v>10</v>
      </c>
      <c r="BO240" s="226"/>
      <c r="BP240" s="233"/>
      <c r="BQ240" s="377"/>
      <c r="BR240" s="377"/>
      <c r="BS240" s="377"/>
      <c r="BT240" s="388"/>
      <c r="BU240" s="395"/>
    </row>
    <row r="241" s="55" customFormat="1" ht="33" customHeight="1" spans="1:73">
      <c r="A241" s="352">
        <v>1</v>
      </c>
      <c r="B241" s="226" t="s">
        <v>1958</v>
      </c>
      <c r="C241" s="226" t="s">
        <v>1959</v>
      </c>
      <c r="D241" s="226">
        <v>654300</v>
      </c>
      <c r="E241" s="226" t="s">
        <v>1966</v>
      </c>
      <c r="F241" s="226" t="s">
        <v>1967</v>
      </c>
      <c r="G241" s="226" t="s">
        <v>1968</v>
      </c>
      <c r="H241" s="226" t="s">
        <v>301</v>
      </c>
      <c r="I241" s="226" t="s">
        <v>209</v>
      </c>
      <c r="J241" s="253">
        <v>2020</v>
      </c>
      <c r="K241" s="253">
        <v>1</v>
      </c>
      <c r="L241" s="255">
        <v>44075</v>
      </c>
      <c r="M241" s="255">
        <v>44348</v>
      </c>
      <c r="N241" s="226" t="s">
        <v>1968</v>
      </c>
      <c r="O241" s="226" t="s">
        <v>812</v>
      </c>
      <c r="P241" s="226" t="s">
        <v>1969</v>
      </c>
      <c r="Q241" s="226" t="s">
        <v>1970</v>
      </c>
      <c r="R241" s="233">
        <v>1296</v>
      </c>
      <c r="S241" s="226" t="s">
        <v>213</v>
      </c>
      <c r="T241" s="226" t="s">
        <v>213</v>
      </c>
      <c r="U241" s="226" t="s">
        <v>213</v>
      </c>
      <c r="V241" s="226" t="s">
        <v>213</v>
      </c>
      <c r="W241" s="226" t="s">
        <v>213</v>
      </c>
      <c r="X241" s="226" t="s">
        <v>213</v>
      </c>
      <c r="Y241" s="226" t="s">
        <v>213</v>
      </c>
      <c r="Z241" s="226" t="s">
        <v>213</v>
      </c>
      <c r="AA241" s="226" t="s">
        <v>213</v>
      </c>
      <c r="AB241" s="232"/>
      <c r="AC241" s="232"/>
      <c r="AD241" s="233" t="s">
        <v>213</v>
      </c>
      <c r="AE241" s="226" t="s">
        <v>213</v>
      </c>
      <c r="AF241" s="226" t="s">
        <v>1971</v>
      </c>
      <c r="AG241" s="226" t="s">
        <v>225</v>
      </c>
      <c r="AH241" s="226" t="s">
        <v>214</v>
      </c>
      <c r="AI241" s="226"/>
      <c r="AJ241" s="226" t="s">
        <v>260</v>
      </c>
      <c r="AK241" s="233">
        <f t="shared" si="49"/>
        <v>1296</v>
      </c>
      <c r="AL241" s="233"/>
      <c r="AM241" s="233">
        <v>1000</v>
      </c>
      <c r="AN241" s="233">
        <v>296</v>
      </c>
      <c r="AO241" s="233"/>
      <c r="AP241" s="233"/>
      <c r="AQ241" s="233">
        <f t="shared" si="50"/>
        <v>50</v>
      </c>
      <c r="AR241" s="233"/>
      <c r="AS241" s="233"/>
      <c r="AT241" s="233">
        <v>50</v>
      </c>
      <c r="AU241" s="233"/>
      <c r="AV241" s="233"/>
      <c r="AW241" s="233">
        <v>1246</v>
      </c>
      <c r="AX241" s="233">
        <v>1000</v>
      </c>
      <c r="AY241" s="233"/>
      <c r="AZ241" s="233"/>
      <c r="BA241" s="233"/>
      <c r="BB241" s="233"/>
      <c r="BC241" s="382">
        <v>1000</v>
      </c>
      <c r="BD241" s="233"/>
      <c r="BE241" s="232">
        <v>10</v>
      </c>
      <c r="BF241" s="226">
        <v>3780</v>
      </c>
      <c r="BG241" s="226">
        <v>3780</v>
      </c>
      <c r="BH241" s="233"/>
      <c r="BI241" s="233"/>
      <c r="BJ241" s="233">
        <v>2264.19</v>
      </c>
      <c r="BK241" s="233">
        <v>963.69</v>
      </c>
      <c r="BL241" s="233">
        <v>1300.5</v>
      </c>
      <c r="BM241" s="386">
        <v>1.71</v>
      </c>
      <c r="BN241" s="232">
        <v>10</v>
      </c>
      <c r="BO241" s="226">
        <v>50</v>
      </c>
      <c r="BP241" s="233">
        <v>50</v>
      </c>
      <c r="BQ241" s="232"/>
      <c r="BR241" s="232"/>
      <c r="BS241" s="232"/>
      <c r="BT241" s="389"/>
      <c r="BU241" s="395"/>
    </row>
    <row r="242" s="54" customFormat="1" ht="33" customHeight="1" spans="1:73">
      <c r="A242" s="352">
        <v>1</v>
      </c>
      <c r="B242" s="226" t="s">
        <v>1958</v>
      </c>
      <c r="C242" s="226" t="s">
        <v>1959</v>
      </c>
      <c r="D242" s="226">
        <v>654300</v>
      </c>
      <c r="E242" s="226" t="s">
        <v>1972</v>
      </c>
      <c r="F242" s="226" t="s">
        <v>1973</v>
      </c>
      <c r="G242" s="226" t="s">
        <v>1974</v>
      </c>
      <c r="H242" s="226" t="s">
        <v>41</v>
      </c>
      <c r="I242" s="226" t="s">
        <v>241</v>
      </c>
      <c r="J242" s="253">
        <v>2020</v>
      </c>
      <c r="K242" s="253">
        <v>1</v>
      </c>
      <c r="L242" s="255">
        <v>44317</v>
      </c>
      <c r="M242" s="255">
        <v>44562</v>
      </c>
      <c r="N242" s="226" t="s">
        <v>1974</v>
      </c>
      <c r="O242" s="226" t="s">
        <v>1975</v>
      </c>
      <c r="P242" s="226" t="s">
        <v>1976</v>
      </c>
      <c r="Q242" s="226" t="s">
        <v>1977</v>
      </c>
      <c r="R242" s="226">
        <v>10000</v>
      </c>
      <c r="S242" s="254" t="s">
        <v>213</v>
      </c>
      <c r="T242" s="254" t="s">
        <v>213</v>
      </c>
      <c r="U242" s="254" t="s">
        <v>214</v>
      </c>
      <c r="V242" s="254" t="s">
        <v>214</v>
      </c>
      <c r="W242" s="254" t="s">
        <v>213</v>
      </c>
      <c r="X242" s="254" t="s">
        <v>214</v>
      </c>
      <c r="Y242" s="254" t="s">
        <v>214</v>
      </c>
      <c r="Z242" s="254" t="s">
        <v>214</v>
      </c>
      <c r="AA242" s="254" t="s">
        <v>214</v>
      </c>
      <c r="AB242" s="254"/>
      <c r="AC242" s="254"/>
      <c r="AD242" s="254" t="s">
        <v>213</v>
      </c>
      <c r="AE242" s="254" t="s">
        <v>213</v>
      </c>
      <c r="AF242" s="226" t="s">
        <v>1978</v>
      </c>
      <c r="AG242" s="226" t="s">
        <v>225</v>
      </c>
      <c r="AH242" s="226" t="s">
        <v>214</v>
      </c>
      <c r="AI242" s="226"/>
      <c r="AJ242" s="226" t="s">
        <v>260</v>
      </c>
      <c r="AK242" s="233">
        <f t="shared" si="49"/>
        <v>10000</v>
      </c>
      <c r="AL242" s="226"/>
      <c r="AM242" s="226">
        <v>8000</v>
      </c>
      <c r="AN242" s="226">
        <v>2000</v>
      </c>
      <c r="AO242" s="226"/>
      <c r="AP242" s="226"/>
      <c r="AQ242" s="233">
        <f t="shared" si="50"/>
        <v>0</v>
      </c>
      <c r="AR242" s="226"/>
      <c r="AS242" s="226"/>
      <c r="AT242" s="226"/>
      <c r="AU242" s="226"/>
      <c r="AV242" s="226"/>
      <c r="AW242" s="226">
        <v>6000</v>
      </c>
      <c r="AX242" s="226">
        <v>5000</v>
      </c>
      <c r="AY242" s="226">
        <v>4000</v>
      </c>
      <c r="AZ242" s="226">
        <v>3000</v>
      </c>
      <c r="BA242" s="226"/>
      <c r="BB242" s="226"/>
      <c r="BC242" s="382">
        <v>3000</v>
      </c>
      <c r="BD242" s="226"/>
      <c r="BE242" s="254">
        <v>10</v>
      </c>
      <c r="BF242" s="386">
        <v>23092.27</v>
      </c>
      <c r="BG242" s="386">
        <v>23092.27</v>
      </c>
      <c r="BH242" s="226"/>
      <c r="BI242" s="226"/>
      <c r="BJ242" s="226">
        <v>12607.98</v>
      </c>
      <c r="BK242" s="226">
        <v>7727.71</v>
      </c>
      <c r="BL242" s="233">
        <v>4880.27</v>
      </c>
      <c r="BM242" s="386">
        <v>1.57</v>
      </c>
      <c r="BN242" s="232">
        <v>10</v>
      </c>
      <c r="BO242" s="226"/>
      <c r="BP242" s="226"/>
      <c r="BQ242" s="254"/>
      <c r="BR242" s="254"/>
      <c r="BS242" s="254"/>
      <c r="BT242" s="390"/>
      <c r="BU242" s="395"/>
    </row>
    <row r="243" s="54" customFormat="1" ht="33" customHeight="1" spans="1:73">
      <c r="A243" s="352">
        <v>1</v>
      </c>
      <c r="B243" s="226" t="s">
        <v>1958</v>
      </c>
      <c r="C243" s="226" t="s">
        <v>1979</v>
      </c>
      <c r="D243" s="226">
        <v>654301</v>
      </c>
      <c r="E243" s="226" t="s">
        <v>1980</v>
      </c>
      <c r="F243" s="226" t="s">
        <v>1981</v>
      </c>
      <c r="G243" s="226" t="s">
        <v>1982</v>
      </c>
      <c r="H243" s="226" t="s">
        <v>45</v>
      </c>
      <c r="I243" s="226" t="s">
        <v>209</v>
      </c>
      <c r="J243" s="226">
        <v>2019</v>
      </c>
      <c r="K243" s="226" t="s">
        <v>727</v>
      </c>
      <c r="L243" s="360">
        <v>44014</v>
      </c>
      <c r="M243" s="360">
        <v>44378</v>
      </c>
      <c r="N243" s="226" t="s">
        <v>1982</v>
      </c>
      <c r="O243" s="226" t="s">
        <v>87</v>
      </c>
      <c r="P243" s="226" t="s">
        <v>1983</v>
      </c>
      <c r="Q243" s="232" t="s">
        <v>1984</v>
      </c>
      <c r="R243" s="232">
        <v>2100</v>
      </c>
      <c r="S243" s="226" t="s">
        <v>213</v>
      </c>
      <c r="T243" s="226" t="s">
        <v>213</v>
      </c>
      <c r="U243" s="226" t="s">
        <v>213</v>
      </c>
      <c r="V243" s="226" t="s">
        <v>213</v>
      </c>
      <c r="W243" s="226" t="s">
        <v>213</v>
      </c>
      <c r="X243" s="226" t="s">
        <v>213</v>
      </c>
      <c r="Y243" s="226" t="s">
        <v>213</v>
      </c>
      <c r="Z243" s="226" t="s">
        <v>213</v>
      </c>
      <c r="AA243" s="226" t="s">
        <v>213</v>
      </c>
      <c r="AB243" s="232"/>
      <c r="AC243" s="232"/>
      <c r="AD243" s="233" t="s">
        <v>213</v>
      </c>
      <c r="AE243" s="226" t="s">
        <v>213</v>
      </c>
      <c r="AF243" s="226" t="s">
        <v>1985</v>
      </c>
      <c r="AG243" s="226" t="s">
        <v>548</v>
      </c>
      <c r="AH243" s="226" t="s">
        <v>214</v>
      </c>
      <c r="AI243" s="226"/>
      <c r="AJ243" s="226" t="s">
        <v>260</v>
      </c>
      <c r="AK243" s="232">
        <v>2100</v>
      </c>
      <c r="AL243" s="232">
        <v>100</v>
      </c>
      <c r="AM243" s="232">
        <v>2000</v>
      </c>
      <c r="AN243" s="232"/>
      <c r="AO243" s="232"/>
      <c r="AP243" s="232"/>
      <c r="AQ243" s="232">
        <v>1000</v>
      </c>
      <c r="AR243" s="232"/>
      <c r="AS243" s="232">
        <v>1000</v>
      </c>
      <c r="AT243" s="232"/>
      <c r="AU243" s="232"/>
      <c r="AV243" s="232"/>
      <c r="AW243" s="232">
        <v>1100</v>
      </c>
      <c r="AX243" s="232">
        <v>1000</v>
      </c>
      <c r="AY243" s="232"/>
      <c r="AZ243" s="232"/>
      <c r="BA243" s="232"/>
      <c r="BB243" s="232"/>
      <c r="BC243" s="382">
        <v>1000</v>
      </c>
      <c r="BD243" s="232"/>
      <c r="BE243" s="232" t="s">
        <v>10</v>
      </c>
      <c r="BF243" s="232">
        <v>9147.03</v>
      </c>
      <c r="BG243" s="232">
        <v>9147.03</v>
      </c>
      <c r="BH243" s="232"/>
      <c r="BI243" s="232"/>
      <c r="BJ243" s="232">
        <v>6508.14</v>
      </c>
      <c r="BK243" s="232">
        <v>2100</v>
      </c>
      <c r="BL243" s="232">
        <v>4408.14</v>
      </c>
      <c r="BM243" s="232">
        <v>1.63</v>
      </c>
      <c r="BN243" s="232">
        <v>10</v>
      </c>
      <c r="BO243" s="232">
        <v>1000</v>
      </c>
      <c r="BP243" s="232">
        <v>1000</v>
      </c>
      <c r="BQ243" s="232"/>
      <c r="BR243" s="232"/>
      <c r="BS243" s="232"/>
      <c r="BT243" s="389"/>
      <c r="BU243" s="232"/>
    </row>
    <row r="244" s="54" customFormat="1" ht="33" customHeight="1" spans="1:73">
      <c r="A244" s="352">
        <v>1</v>
      </c>
      <c r="B244" s="226" t="s">
        <v>1958</v>
      </c>
      <c r="C244" s="226" t="s">
        <v>1979</v>
      </c>
      <c r="D244" s="226">
        <v>654301</v>
      </c>
      <c r="E244" s="226" t="s">
        <v>1986</v>
      </c>
      <c r="F244" s="226" t="s">
        <v>1987</v>
      </c>
      <c r="G244" s="226" t="s">
        <v>1982</v>
      </c>
      <c r="H244" s="226" t="s">
        <v>1988</v>
      </c>
      <c r="I244" s="226" t="s">
        <v>241</v>
      </c>
      <c r="J244" s="226">
        <v>2020</v>
      </c>
      <c r="K244" s="226" t="s">
        <v>759</v>
      </c>
      <c r="L244" s="360">
        <v>44317</v>
      </c>
      <c r="M244" s="360">
        <v>44501</v>
      </c>
      <c r="N244" s="226" t="s">
        <v>1982</v>
      </c>
      <c r="O244" s="226" t="s">
        <v>87</v>
      </c>
      <c r="P244" s="226" t="s">
        <v>1989</v>
      </c>
      <c r="Q244" s="232" t="s">
        <v>1990</v>
      </c>
      <c r="R244" s="232">
        <v>5000</v>
      </c>
      <c r="S244" s="226" t="s">
        <v>213</v>
      </c>
      <c r="T244" s="226" t="s">
        <v>213</v>
      </c>
      <c r="U244" s="226" t="s">
        <v>213</v>
      </c>
      <c r="V244" s="226" t="s">
        <v>214</v>
      </c>
      <c r="W244" s="226" t="s">
        <v>213</v>
      </c>
      <c r="X244" s="226" t="s">
        <v>213</v>
      </c>
      <c r="Y244" s="226" t="s">
        <v>213</v>
      </c>
      <c r="Z244" s="226" t="s">
        <v>213</v>
      </c>
      <c r="AA244" s="226" t="s">
        <v>214</v>
      </c>
      <c r="AB244" s="232"/>
      <c r="AC244" s="232"/>
      <c r="AD244" s="233" t="s">
        <v>213</v>
      </c>
      <c r="AE244" s="226" t="s">
        <v>213</v>
      </c>
      <c r="AF244" s="226" t="s">
        <v>1991</v>
      </c>
      <c r="AG244" s="226" t="s">
        <v>548</v>
      </c>
      <c r="AH244" s="226" t="s">
        <v>214</v>
      </c>
      <c r="AI244" s="226"/>
      <c r="AJ244" s="226" t="s">
        <v>260</v>
      </c>
      <c r="AK244" s="232">
        <v>5000</v>
      </c>
      <c r="AL244" s="232">
        <v>3000</v>
      </c>
      <c r="AM244" s="232">
        <v>2000</v>
      </c>
      <c r="AN244" s="232"/>
      <c r="AO244" s="232"/>
      <c r="AP244" s="232"/>
      <c r="AQ244" s="232">
        <v>0</v>
      </c>
      <c r="AR244" s="232"/>
      <c r="AS244" s="232"/>
      <c r="AT244" s="232"/>
      <c r="AU244" s="232"/>
      <c r="AV244" s="232"/>
      <c r="AW244" s="232">
        <v>5000</v>
      </c>
      <c r="AX244" s="232">
        <v>2000</v>
      </c>
      <c r="AY244" s="232"/>
      <c r="AZ244" s="232"/>
      <c r="BA244" s="232"/>
      <c r="BB244" s="232"/>
      <c r="BC244" s="382">
        <v>2000</v>
      </c>
      <c r="BD244" s="232"/>
      <c r="BE244" s="232" t="s">
        <v>10</v>
      </c>
      <c r="BF244" s="232">
        <v>4770</v>
      </c>
      <c r="BG244" s="232">
        <v>4770</v>
      </c>
      <c r="BH244" s="232"/>
      <c r="BI244" s="232"/>
      <c r="BJ244" s="232">
        <v>5367.7</v>
      </c>
      <c r="BK244" s="232">
        <v>5000</v>
      </c>
      <c r="BL244" s="232">
        <v>367.7</v>
      </c>
      <c r="BM244" s="232">
        <v>1.52</v>
      </c>
      <c r="BN244" s="232">
        <v>10</v>
      </c>
      <c r="BO244" s="232"/>
      <c r="BP244" s="232"/>
      <c r="BQ244" s="232"/>
      <c r="BR244" s="232"/>
      <c r="BS244" s="232"/>
      <c r="BT244" s="389"/>
      <c r="BU244" s="232"/>
    </row>
    <row r="245" s="54" customFormat="1" ht="33" customHeight="1" spans="1:73">
      <c r="A245" s="352">
        <v>1</v>
      </c>
      <c r="B245" s="226" t="s">
        <v>1958</v>
      </c>
      <c r="C245" s="226" t="s">
        <v>1979</v>
      </c>
      <c r="D245" s="226">
        <v>654301</v>
      </c>
      <c r="E245" s="226" t="s">
        <v>1992</v>
      </c>
      <c r="F245" s="226" t="s">
        <v>1993</v>
      </c>
      <c r="G245" s="226" t="s">
        <v>1994</v>
      </c>
      <c r="H245" s="226" t="s">
        <v>15</v>
      </c>
      <c r="I245" s="226" t="s">
        <v>241</v>
      </c>
      <c r="J245" s="226">
        <v>2021</v>
      </c>
      <c r="K245" s="226" t="s">
        <v>727</v>
      </c>
      <c r="L245" s="360">
        <v>44378</v>
      </c>
      <c r="M245" s="360">
        <v>44835</v>
      </c>
      <c r="N245" s="226" t="s">
        <v>1995</v>
      </c>
      <c r="O245" s="226" t="s">
        <v>94</v>
      </c>
      <c r="P245" s="226" t="s">
        <v>2173</v>
      </c>
      <c r="Q245" s="232" t="s">
        <v>1997</v>
      </c>
      <c r="R245" s="232">
        <v>7200</v>
      </c>
      <c r="S245" s="226" t="s">
        <v>213</v>
      </c>
      <c r="T245" s="226" t="s">
        <v>213</v>
      </c>
      <c r="U245" s="226" t="s">
        <v>213</v>
      </c>
      <c r="V245" s="226" t="s">
        <v>214</v>
      </c>
      <c r="W245" s="226" t="s">
        <v>213</v>
      </c>
      <c r="X245" s="226" t="s">
        <v>214</v>
      </c>
      <c r="Y245" s="226" t="s">
        <v>214</v>
      </c>
      <c r="Z245" s="226" t="s">
        <v>214</v>
      </c>
      <c r="AA245" s="226" t="s">
        <v>214</v>
      </c>
      <c r="AB245" s="232">
        <v>3000</v>
      </c>
      <c r="AC245" s="232"/>
      <c r="AD245" s="233" t="s">
        <v>213</v>
      </c>
      <c r="AE245" s="226" t="s">
        <v>213</v>
      </c>
      <c r="AF245" s="226" t="s">
        <v>1998</v>
      </c>
      <c r="AG245" s="226" t="s">
        <v>548</v>
      </c>
      <c r="AH245" s="226" t="s">
        <v>214</v>
      </c>
      <c r="AI245" s="226" t="s">
        <v>214</v>
      </c>
      <c r="AJ245" s="226" t="s">
        <v>260</v>
      </c>
      <c r="AK245" s="232">
        <v>7200</v>
      </c>
      <c r="AL245" s="232"/>
      <c r="AM245" s="232">
        <v>3000</v>
      </c>
      <c r="AN245" s="232"/>
      <c r="AO245" s="232">
        <v>4200</v>
      </c>
      <c r="AP245" s="232"/>
      <c r="AQ245" s="232">
        <v>0</v>
      </c>
      <c r="AR245" s="232"/>
      <c r="AS245" s="232"/>
      <c r="AT245" s="232"/>
      <c r="AU245" s="232"/>
      <c r="AV245" s="232"/>
      <c r="AW245" s="232">
        <v>7200</v>
      </c>
      <c r="AX245" s="232">
        <v>3000</v>
      </c>
      <c r="AY245" s="232"/>
      <c r="AZ245" s="232"/>
      <c r="BA245" s="232"/>
      <c r="BB245" s="232"/>
      <c r="BC245" s="382">
        <v>3000</v>
      </c>
      <c r="BD245" s="232">
        <v>3000</v>
      </c>
      <c r="BE245" s="232" t="s">
        <v>10</v>
      </c>
      <c r="BF245" s="232">
        <v>20988.37</v>
      </c>
      <c r="BG245" s="232">
        <v>20988.37</v>
      </c>
      <c r="BH245" s="232"/>
      <c r="BI245" s="232"/>
      <c r="BJ245" s="232">
        <v>13765.16</v>
      </c>
      <c r="BK245" s="232">
        <v>7200</v>
      </c>
      <c r="BL245" s="232">
        <v>6565.16</v>
      </c>
      <c r="BM245" s="232">
        <v>1.28</v>
      </c>
      <c r="BN245" s="232">
        <v>10</v>
      </c>
      <c r="BO245" s="232"/>
      <c r="BP245" s="232"/>
      <c r="BQ245" s="232"/>
      <c r="BR245" s="232"/>
      <c r="BS245" s="232"/>
      <c r="BT245" s="389"/>
      <c r="BU245" s="232"/>
    </row>
    <row r="246" s="54" customFormat="1" ht="33" customHeight="1" spans="1:73">
      <c r="A246" s="352">
        <v>1</v>
      </c>
      <c r="B246" s="232" t="s">
        <v>1958</v>
      </c>
      <c r="C246" s="226" t="s">
        <v>1979</v>
      </c>
      <c r="D246" s="226">
        <v>654301</v>
      </c>
      <c r="E246" s="226" t="s">
        <v>1999</v>
      </c>
      <c r="F246" s="226" t="s">
        <v>2000</v>
      </c>
      <c r="G246" s="226" t="s">
        <v>1994</v>
      </c>
      <c r="H246" s="226" t="s">
        <v>15</v>
      </c>
      <c r="I246" s="226" t="s">
        <v>241</v>
      </c>
      <c r="J246" s="226">
        <v>2021</v>
      </c>
      <c r="K246" s="226" t="s">
        <v>727</v>
      </c>
      <c r="L246" s="360">
        <v>44378</v>
      </c>
      <c r="M246" s="360">
        <v>44835</v>
      </c>
      <c r="N246" s="226" t="s">
        <v>1995</v>
      </c>
      <c r="O246" s="226" t="s">
        <v>94</v>
      </c>
      <c r="P246" s="226" t="s">
        <v>2001</v>
      </c>
      <c r="Q246" s="226" t="s">
        <v>2002</v>
      </c>
      <c r="R246" s="232">
        <v>2000</v>
      </c>
      <c r="S246" s="226" t="s">
        <v>213</v>
      </c>
      <c r="T246" s="226" t="s">
        <v>213</v>
      </c>
      <c r="U246" s="226" t="s">
        <v>213</v>
      </c>
      <c r="V246" s="226" t="s">
        <v>214</v>
      </c>
      <c r="W246" s="226" t="s">
        <v>213</v>
      </c>
      <c r="X246" s="226" t="s">
        <v>214</v>
      </c>
      <c r="Y246" s="226" t="s">
        <v>214</v>
      </c>
      <c r="Z246" s="226" t="s">
        <v>214</v>
      </c>
      <c r="AA246" s="226" t="s">
        <v>214</v>
      </c>
      <c r="AB246" s="232">
        <v>1000</v>
      </c>
      <c r="AC246" s="232"/>
      <c r="AD246" s="233" t="s">
        <v>213</v>
      </c>
      <c r="AE246" s="226" t="s">
        <v>213</v>
      </c>
      <c r="AF246" s="226" t="s">
        <v>2003</v>
      </c>
      <c r="AG246" s="226" t="s">
        <v>548</v>
      </c>
      <c r="AH246" s="226" t="s">
        <v>214</v>
      </c>
      <c r="AI246" s="226" t="s">
        <v>214</v>
      </c>
      <c r="AJ246" s="226" t="s">
        <v>260</v>
      </c>
      <c r="AK246" s="232">
        <v>2000</v>
      </c>
      <c r="AL246" s="232"/>
      <c r="AM246" s="232">
        <v>1000</v>
      </c>
      <c r="AN246" s="232"/>
      <c r="AO246" s="232">
        <v>1000</v>
      </c>
      <c r="AP246" s="232"/>
      <c r="AQ246" s="232">
        <v>0</v>
      </c>
      <c r="AR246" s="232"/>
      <c r="AS246" s="232"/>
      <c r="AT246" s="232"/>
      <c r="AU246" s="232"/>
      <c r="AV246" s="232"/>
      <c r="AW246" s="232">
        <v>2000</v>
      </c>
      <c r="AX246" s="232">
        <v>1000</v>
      </c>
      <c r="AY246" s="232"/>
      <c r="AZ246" s="232"/>
      <c r="BA246" s="232"/>
      <c r="BB246" s="232"/>
      <c r="BC246" s="382">
        <v>1000</v>
      </c>
      <c r="BD246" s="232">
        <v>1000</v>
      </c>
      <c r="BE246" s="232" t="s">
        <v>10</v>
      </c>
      <c r="BF246" s="232">
        <v>10294.32</v>
      </c>
      <c r="BG246" s="232">
        <v>10294.32</v>
      </c>
      <c r="BH246" s="232"/>
      <c r="BI246" s="232"/>
      <c r="BJ246" s="232">
        <v>8474.74</v>
      </c>
      <c r="BK246" s="232">
        <v>2000</v>
      </c>
      <c r="BL246" s="232">
        <v>6474.74</v>
      </c>
      <c r="BM246" s="232">
        <v>1.23</v>
      </c>
      <c r="BN246" s="232">
        <v>10</v>
      </c>
      <c r="BO246" s="232"/>
      <c r="BP246" s="232"/>
      <c r="BQ246" s="232"/>
      <c r="BR246" s="232"/>
      <c r="BS246" s="232"/>
      <c r="BT246" s="389"/>
      <c r="BU246" s="232"/>
    </row>
    <row r="247" s="54" customFormat="1" ht="33" customHeight="1" spans="1:73">
      <c r="A247" s="352">
        <v>1</v>
      </c>
      <c r="B247" s="232" t="s">
        <v>1958</v>
      </c>
      <c r="C247" s="226" t="s">
        <v>1979</v>
      </c>
      <c r="D247" s="226">
        <v>654301</v>
      </c>
      <c r="E247" s="226" t="s">
        <v>2004</v>
      </c>
      <c r="F247" s="226" t="s">
        <v>2005</v>
      </c>
      <c r="G247" s="226" t="s">
        <v>1982</v>
      </c>
      <c r="H247" s="226" t="s">
        <v>1988</v>
      </c>
      <c r="I247" s="226" t="s">
        <v>241</v>
      </c>
      <c r="J247" s="253">
        <v>2020</v>
      </c>
      <c r="K247" s="253">
        <v>1</v>
      </c>
      <c r="L247" s="255">
        <v>44256</v>
      </c>
      <c r="M247" s="255">
        <v>44501</v>
      </c>
      <c r="N247" s="226" t="s">
        <v>1982</v>
      </c>
      <c r="O247" s="226" t="s">
        <v>1982</v>
      </c>
      <c r="P247" s="226" t="s">
        <v>2006</v>
      </c>
      <c r="Q247" s="226" t="s">
        <v>2007</v>
      </c>
      <c r="R247" s="254">
        <v>3000</v>
      </c>
      <c r="S247" s="226" t="s">
        <v>213</v>
      </c>
      <c r="T247" s="226" t="s">
        <v>213</v>
      </c>
      <c r="U247" s="226" t="s">
        <v>213</v>
      </c>
      <c r="V247" s="226" t="s">
        <v>214</v>
      </c>
      <c r="W247" s="226" t="s">
        <v>213</v>
      </c>
      <c r="X247" s="226" t="s">
        <v>213</v>
      </c>
      <c r="Y247" s="226" t="s">
        <v>213</v>
      </c>
      <c r="Z247" s="226" t="s">
        <v>213</v>
      </c>
      <c r="AA247" s="226" t="s">
        <v>213</v>
      </c>
      <c r="AB247" s="232"/>
      <c r="AC247" s="232"/>
      <c r="AD247" s="233" t="s">
        <v>213</v>
      </c>
      <c r="AE247" s="226" t="s">
        <v>213</v>
      </c>
      <c r="AF247" s="226" t="s">
        <v>2008</v>
      </c>
      <c r="AG247" s="226" t="s">
        <v>548</v>
      </c>
      <c r="AH247" s="226" t="s">
        <v>214</v>
      </c>
      <c r="AI247" s="226"/>
      <c r="AJ247" s="226" t="s">
        <v>260</v>
      </c>
      <c r="AK247" s="254">
        <v>3000</v>
      </c>
      <c r="AL247" s="254">
        <v>2000</v>
      </c>
      <c r="AM247" s="254">
        <v>1000</v>
      </c>
      <c r="AN247" s="254"/>
      <c r="AO247" s="254"/>
      <c r="AP247" s="254"/>
      <c r="AQ247" s="254"/>
      <c r="AR247" s="254"/>
      <c r="AS247" s="254"/>
      <c r="AT247" s="254"/>
      <c r="AU247" s="254"/>
      <c r="AV247" s="254"/>
      <c r="AW247" s="254">
        <v>1000</v>
      </c>
      <c r="AX247" s="254">
        <v>1000</v>
      </c>
      <c r="AY247" s="254"/>
      <c r="AZ247" s="254"/>
      <c r="BA247" s="254"/>
      <c r="BB247" s="254"/>
      <c r="BC247" s="383">
        <v>1000</v>
      </c>
      <c r="BD247" s="254"/>
      <c r="BE247" s="254" t="s">
        <v>10</v>
      </c>
      <c r="BF247" s="254">
        <v>2790</v>
      </c>
      <c r="BG247" s="254">
        <v>2790</v>
      </c>
      <c r="BH247" s="254"/>
      <c r="BI247" s="254"/>
      <c r="BJ247" s="254">
        <v>3190.75</v>
      </c>
      <c r="BK247" s="254">
        <v>3000</v>
      </c>
      <c r="BL247" s="254">
        <v>190.75</v>
      </c>
      <c r="BM247" s="254">
        <v>1.79</v>
      </c>
      <c r="BN247" s="232">
        <v>10</v>
      </c>
      <c r="BO247" s="254"/>
      <c r="BP247" s="254"/>
      <c r="BQ247" s="254"/>
      <c r="BR247" s="254"/>
      <c r="BS247" s="254"/>
      <c r="BT247" s="390"/>
      <c r="BU247" s="254"/>
    </row>
    <row r="248" s="54" customFormat="1" ht="33" customHeight="1" spans="1:73">
      <c r="A248" s="352">
        <v>1</v>
      </c>
      <c r="B248" s="232" t="s">
        <v>1958</v>
      </c>
      <c r="C248" s="226" t="s">
        <v>1979</v>
      </c>
      <c r="D248" s="226">
        <v>654301</v>
      </c>
      <c r="E248" s="226" t="s">
        <v>2009</v>
      </c>
      <c r="F248" s="226" t="s">
        <v>2010</v>
      </c>
      <c r="G248" s="226" t="s">
        <v>1982</v>
      </c>
      <c r="H248" s="226" t="s">
        <v>2011</v>
      </c>
      <c r="I248" s="226" t="s">
        <v>209</v>
      </c>
      <c r="J248" s="253">
        <v>2020</v>
      </c>
      <c r="K248" s="253">
        <v>2</v>
      </c>
      <c r="L248" s="255">
        <v>44075</v>
      </c>
      <c r="M248" s="255">
        <v>44501</v>
      </c>
      <c r="N248" s="226" t="s">
        <v>1982</v>
      </c>
      <c r="O248" s="226" t="s">
        <v>87</v>
      </c>
      <c r="P248" s="226" t="s">
        <v>2174</v>
      </c>
      <c r="Q248" s="226" t="s">
        <v>2013</v>
      </c>
      <c r="R248" s="254">
        <v>3220</v>
      </c>
      <c r="S248" s="226" t="s">
        <v>213</v>
      </c>
      <c r="T248" s="226" t="s">
        <v>213</v>
      </c>
      <c r="U248" s="226" t="s">
        <v>213</v>
      </c>
      <c r="V248" s="226" t="s">
        <v>214</v>
      </c>
      <c r="W248" s="226" t="s">
        <v>213</v>
      </c>
      <c r="X248" s="226" t="s">
        <v>214</v>
      </c>
      <c r="Y248" s="226" t="s">
        <v>214</v>
      </c>
      <c r="Z248" s="226" t="s">
        <v>214</v>
      </c>
      <c r="AA248" s="226" t="s">
        <v>214</v>
      </c>
      <c r="AB248" s="232"/>
      <c r="AC248" s="232"/>
      <c r="AD248" s="233" t="s">
        <v>213</v>
      </c>
      <c r="AE248" s="226" t="s">
        <v>213</v>
      </c>
      <c r="AF248" s="226" t="s">
        <v>2014</v>
      </c>
      <c r="AG248" s="226" t="s">
        <v>548</v>
      </c>
      <c r="AH248" s="226" t="s">
        <v>214</v>
      </c>
      <c r="AI248" s="226" t="s">
        <v>214</v>
      </c>
      <c r="AJ248" s="226" t="s">
        <v>260</v>
      </c>
      <c r="AK248" s="254">
        <v>3220</v>
      </c>
      <c r="AL248" s="254">
        <v>1220</v>
      </c>
      <c r="AM248" s="254">
        <v>2000</v>
      </c>
      <c r="AN248" s="254"/>
      <c r="AO248" s="254"/>
      <c r="AP248" s="254"/>
      <c r="AQ248" s="254"/>
      <c r="AR248" s="254"/>
      <c r="AS248" s="254"/>
      <c r="AT248" s="254"/>
      <c r="AU248" s="254"/>
      <c r="AV248" s="254"/>
      <c r="AW248" s="254">
        <v>1000</v>
      </c>
      <c r="AX248" s="254">
        <v>1000</v>
      </c>
      <c r="AY248" s="254"/>
      <c r="AZ248" s="254">
        <v>1000</v>
      </c>
      <c r="BA248" s="254"/>
      <c r="BB248" s="254"/>
      <c r="BC248" s="383">
        <v>1000</v>
      </c>
      <c r="BD248" s="254"/>
      <c r="BE248" s="254" t="s">
        <v>10</v>
      </c>
      <c r="BF248" s="254">
        <v>4536</v>
      </c>
      <c r="BG248" s="254">
        <v>4536</v>
      </c>
      <c r="BH248" s="254"/>
      <c r="BI248" s="254"/>
      <c r="BJ248" s="254">
        <v>3356.08</v>
      </c>
      <c r="BK248" s="254">
        <v>3220</v>
      </c>
      <c r="BL248" s="254">
        <v>136.08</v>
      </c>
      <c r="BM248" s="254">
        <v>1.52</v>
      </c>
      <c r="BN248" s="232">
        <v>10</v>
      </c>
      <c r="BO248" s="254"/>
      <c r="BP248" s="254"/>
      <c r="BQ248" s="254"/>
      <c r="BR248" s="254"/>
      <c r="BS248" s="254"/>
      <c r="BT248" s="390"/>
      <c r="BU248" s="254"/>
    </row>
    <row r="249" s="56" customFormat="1" ht="33" customHeight="1" spans="1:73">
      <c r="A249" s="352">
        <v>1</v>
      </c>
      <c r="B249" s="353" t="s">
        <v>1958</v>
      </c>
      <c r="C249" s="353" t="s">
        <v>2015</v>
      </c>
      <c r="D249" s="353">
        <v>654321</v>
      </c>
      <c r="E249" s="226" t="s">
        <v>2016</v>
      </c>
      <c r="F249" s="226" t="s">
        <v>2017</v>
      </c>
      <c r="G249" s="226" t="s">
        <v>2018</v>
      </c>
      <c r="H249" s="226" t="s">
        <v>55</v>
      </c>
      <c r="I249" s="226" t="s">
        <v>241</v>
      </c>
      <c r="J249" s="353" t="s">
        <v>186</v>
      </c>
      <c r="K249" s="353" t="s">
        <v>759</v>
      </c>
      <c r="L249" s="255">
        <v>44317</v>
      </c>
      <c r="M249" s="255">
        <v>44501</v>
      </c>
      <c r="N249" s="226" t="s">
        <v>2018</v>
      </c>
      <c r="O249" s="226" t="s">
        <v>2019</v>
      </c>
      <c r="P249" s="226" t="s">
        <v>2020</v>
      </c>
      <c r="Q249" s="226" t="s">
        <v>2021</v>
      </c>
      <c r="R249" s="226">
        <v>3750</v>
      </c>
      <c r="S249" s="226" t="s">
        <v>213</v>
      </c>
      <c r="T249" s="226" t="s">
        <v>214</v>
      </c>
      <c r="U249" s="226" t="s">
        <v>214</v>
      </c>
      <c r="V249" s="226" t="s">
        <v>214</v>
      </c>
      <c r="W249" s="226" t="s">
        <v>213</v>
      </c>
      <c r="X249" s="226" t="s">
        <v>213</v>
      </c>
      <c r="Y249" s="226" t="s">
        <v>213</v>
      </c>
      <c r="Z249" s="226" t="s">
        <v>213</v>
      </c>
      <c r="AA249" s="226" t="s">
        <v>213</v>
      </c>
      <c r="AB249" s="226"/>
      <c r="AC249" s="226"/>
      <c r="AD249" s="226" t="s">
        <v>213</v>
      </c>
      <c r="AE249" s="226" t="s">
        <v>213</v>
      </c>
      <c r="AF249" s="226" t="s">
        <v>2022</v>
      </c>
      <c r="AG249" s="226" t="s">
        <v>548</v>
      </c>
      <c r="AH249" s="226" t="s">
        <v>214</v>
      </c>
      <c r="AI249" s="226" t="s">
        <v>214</v>
      </c>
      <c r="AJ249" s="226" t="s">
        <v>260</v>
      </c>
      <c r="AK249" s="226">
        <v>3750</v>
      </c>
      <c r="AL249" s="226">
        <v>750</v>
      </c>
      <c r="AM249" s="226">
        <v>2000</v>
      </c>
      <c r="AN249" s="226"/>
      <c r="AO249" s="226"/>
      <c r="AP249" s="226"/>
      <c r="AQ249" s="226"/>
      <c r="AR249" s="226"/>
      <c r="AS249" s="226"/>
      <c r="AT249" s="226"/>
      <c r="AU249" s="226"/>
      <c r="AV249" s="226"/>
      <c r="AW249" s="226">
        <v>3750</v>
      </c>
      <c r="AX249" s="226">
        <v>2000</v>
      </c>
      <c r="AY249" s="226"/>
      <c r="AZ249" s="226"/>
      <c r="BA249" s="226"/>
      <c r="BB249" s="226"/>
      <c r="BC249" s="382">
        <v>2000</v>
      </c>
      <c r="BD249" s="226"/>
      <c r="BE249" s="226" t="s">
        <v>13</v>
      </c>
      <c r="BF249" s="226">
        <v>9992.76</v>
      </c>
      <c r="BG249" s="226">
        <v>9992.76</v>
      </c>
      <c r="BH249" s="226"/>
      <c r="BI249" s="226"/>
      <c r="BJ249" s="226">
        <v>6808.26</v>
      </c>
      <c r="BK249" s="226">
        <v>3750</v>
      </c>
      <c r="BL249" s="226">
        <v>3058.26</v>
      </c>
      <c r="BM249" s="226">
        <v>1.38</v>
      </c>
      <c r="BN249" s="226">
        <v>15</v>
      </c>
      <c r="BO249" s="226"/>
      <c r="BP249" s="226"/>
      <c r="BQ249" s="226"/>
      <c r="BR249" s="226"/>
      <c r="BS249" s="226"/>
      <c r="BT249" s="391"/>
      <c r="BU249" s="226"/>
    </row>
    <row r="250" s="57" customFormat="1" ht="33" customHeight="1" spans="1:73">
      <c r="A250" s="352">
        <v>1</v>
      </c>
      <c r="B250" s="353" t="s">
        <v>1958</v>
      </c>
      <c r="C250" s="353" t="s">
        <v>2015</v>
      </c>
      <c r="D250" s="353">
        <v>654321</v>
      </c>
      <c r="E250" s="353" t="s">
        <v>2023</v>
      </c>
      <c r="F250" s="353" t="s">
        <v>2024</v>
      </c>
      <c r="G250" s="353" t="s">
        <v>2025</v>
      </c>
      <c r="H250" s="353" t="s">
        <v>33</v>
      </c>
      <c r="I250" s="226" t="s">
        <v>241</v>
      </c>
      <c r="J250" s="353" t="s">
        <v>291</v>
      </c>
      <c r="K250" s="353" t="s">
        <v>759</v>
      </c>
      <c r="L250" s="255">
        <v>44287</v>
      </c>
      <c r="M250" s="255">
        <v>44136</v>
      </c>
      <c r="N250" s="353" t="s">
        <v>2025</v>
      </c>
      <c r="O250" s="353" t="s">
        <v>812</v>
      </c>
      <c r="P250" s="353" t="s">
        <v>2026</v>
      </c>
      <c r="Q250" s="353" t="s">
        <v>2027</v>
      </c>
      <c r="R250" s="353">
        <v>2500</v>
      </c>
      <c r="S250" s="353" t="s">
        <v>213</v>
      </c>
      <c r="T250" s="353" t="s">
        <v>213</v>
      </c>
      <c r="U250" s="353" t="s">
        <v>213</v>
      </c>
      <c r="V250" s="353" t="s">
        <v>214</v>
      </c>
      <c r="W250" s="353" t="s">
        <v>213</v>
      </c>
      <c r="X250" s="353" t="s">
        <v>213</v>
      </c>
      <c r="Y250" s="353" t="s">
        <v>213</v>
      </c>
      <c r="Z250" s="353" t="s">
        <v>213</v>
      </c>
      <c r="AA250" s="353" t="s">
        <v>213</v>
      </c>
      <c r="AB250" s="353"/>
      <c r="AC250" s="353"/>
      <c r="AD250" s="353" t="s">
        <v>213</v>
      </c>
      <c r="AE250" s="353" t="s">
        <v>213</v>
      </c>
      <c r="AF250" s="353" t="s">
        <v>2028</v>
      </c>
      <c r="AG250" s="353" t="s">
        <v>548</v>
      </c>
      <c r="AH250" s="353" t="s">
        <v>214</v>
      </c>
      <c r="AI250" s="353" t="s">
        <v>214</v>
      </c>
      <c r="AJ250" s="353" t="s">
        <v>260</v>
      </c>
      <c r="AK250" s="353">
        <v>2500</v>
      </c>
      <c r="AL250" s="353">
        <v>500</v>
      </c>
      <c r="AM250" s="353">
        <v>2000</v>
      </c>
      <c r="AN250" s="353"/>
      <c r="AO250" s="353"/>
      <c r="AP250" s="353"/>
      <c r="AQ250" s="353"/>
      <c r="AR250" s="353"/>
      <c r="AS250" s="353"/>
      <c r="AT250" s="353"/>
      <c r="AU250" s="353"/>
      <c r="AV250" s="353"/>
      <c r="AW250" s="353">
        <v>2500</v>
      </c>
      <c r="AX250" s="353">
        <v>2000</v>
      </c>
      <c r="AY250" s="353"/>
      <c r="AZ250" s="353"/>
      <c r="BA250" s="353"/>
      <c r="BB250" s="353"/>
      <c r="BC250" s="384">
        <v>2000</v>
      </c>
      <c r="BD250" s="353"/>
      <c r="BE250" s="353" t="s">
        <v>10</v>
      </c>
      <c r="BF250" s="353">
        <v>13866.76</v>
      </c>
      <c r="BG250" s="353">
        <v>13774.5</v>
      </c>
      <c r="BH250" s="353"/>
      <c r="BI250" s="353">
        <v>92.26</v>
      </c>
      <c r="BJ250" s="353">
        <v>9083.6</v>
      </c>
      <c r="BK250" s="353">
        <v>2500</v>
      </c>
      <c r="BL250" s="353">
        <v>5925.24</v>
      </c>
      <c r="BM250" s="353">
        <v>2.74</v>
      </c>
      <c r="BN250" s="353">
        <v>10</v>
      </c>
      <c r="BO250" s="353"/>
      <c r="BP250" s="353"/>
      <c r="BQ250" s="353"/>
      <c r="BR250" s="353"/>
      <c r="BS250" s="353"/>
      <c r="BT250" s="392"/>
      <c r="BU250" s="226"/>
    </row>
    <row r="251" s="57" customFormat="1" ht="33" customHeight="1" spans="1:73">
      <c r="A251" s="352">
        <v>1</v>
      </c>
      <c r="B251" s="353" t="s">
        <v>1958</v>
      </c>
      <c r="C251" s="353" t="s">
        <v>2015</v>
      </c>
      <c r="D251" s="353">
        <v>654321</v>
      </c>
      <c r="E251" s="353" t="s">
        <v>2029</v>
      </c>
      <c r="F251" s="353" t="s">
        <v>2030</v>
      </c>
      <c r="G251" s="353" t="s">
        <v>2031</v>
      </c>
      <c r="H251" s="353" t="s">
        <v>33</v>
      </c>
      <c r="I251" s="226" t="s">
        <v>209</v>
      </c>
      <c r="J251" s="353" t="s">
        <v>302</v>
      </c>
      <c r="K251" s="353" t="s">
        <v>727</v>
      </c>
      <c r="L251" s="255">
        <v>44013</v>
      </c>
      <c r="M251" s="255">
        <v>44501</v>
      </c>
      <c r="N251" s="353" t="s">
        <v>2031</v>
      </c>
      <c r="O251" s="353" t="s">
        <v>812</v>
      </c>
      <c r="P251" s="353" t="s">
        <v>2032</v>
      </c>
      <c r="Q251" s="353" t="s">
        <v>2033</v>
      </c>
      <c r="R251" s="353">
        <v>2500</v>
      </c>
      <c r="S251" s="353" t="s">
        <v>213</v>
      </c>
      <c r="T251" s="353" t="s">
        <v>213</v>
      </c>
      <c r="U251" s="353" t="s">
        <v>213</v>
      </c>
      <c r="V251" s="353" t="s">
        <v>214</v>
      </c>
      <c r="W251" s="353" t="s">
        <v>213</v>
      </c>
      <c r="X251" s="353" t="s">
        <v>213</v>
      </c>
      <c r="Y251" s="353" t="s">
        <v>213</v>
      </c>
      <c r="Z251" s="353" t="s">
        <v>213</v>
      </c>
      <c r="AA251" s="353" t="s">
        <v>213</v>
      </c>
      <c r="AB251" s="353"/>
      <c r="AC251" s="353"/>
      <c r="AD251" s="353" t="s">
        <v>213</v>
      </c>
      <c r="AE251" s="353" t="s">
        <v>213</v>
      </c>
      <c r="AF251" s="353" t="s">
        <v>2034</v>
      </c>
      <c r="AG251" s="353" t="s">
        <v>548</v>
      </c>
      <c r="AH251" s="353" t="s">
        <v>214</v>
      </c>
      <c r="AI251" s="353" t="s">
        <v>214</v>
      </c>
      <c r="AJ251" s="353" t="s">
        <v>260</v>
      </c>
      <c r="AK251" s="353">
        <v>2500</v>
      </c>
      <c r="AL251" s="353">
        <v>1500</v>
      </c>
      <c r="AM251" s="353">
        <v>1000</v>
      </c>
      <c r="AN251" s="353"/>
      <c r="AO251" s="353"/>
      <c r="AP251" s="353"/>
      <c r="AQ251" s="353">
        <v>900</v>
      </c>
      <c r="AR251" s="353">
        <v>900</v>
      </c>
      <c r="AS251" s="353"/>
      <c r="AT251" s="353"/>
      <c r="AU251" s="353"/>
      <c r="AV251" s="353"/>
      <c r="AW251" s="353">
        <v>1600</v>
      </c>
      <c r="AX251" s="353">
        <v>1000</v>
      </c>
      <c r="AY251" s="353"/>
      <c r="AZ251" s="353"/>
      <c r="BA251" s="353"/>
      <c r="BB251" s="353"/>
      <c r="BC251" s="384">
        <v>1000</v>
      </c>
      <c r="BD251" s="353"/>
      <c r="BE251" s="353" t="s">
        <v>10</v>
      </c>
      <c r="BF251" s="353">
        <v>19834</v>
      </c>
      <c r="BG251" s="353">
        <v>19834</v>
      </c>
      <c r="BH251" s="353"/>
      <c r="BI251" s="353"/>
      <c r="BJ251" s="353">
        <v>19158.5</v>
      </c>
      <c r="BK251" s="353">
        <v>2500</v>
      </c>
      <c r="BL251" s="353">
        <v>16658.5</v>
      </c>
      <c r="BM251" s="353">
        <v>2.19</v>
      </c>
      <c r="BN251" s="353">
        <v>10</v>
      </c>
      <c r="BO251" s="353">
        <v>900</v>
      </c>
      <c r="BP251" s="353">
        <v>900</v>
      </c>
      <c r="BQ251" s="353"/>
      <c r="BR251" s="353"/>
      <c r="BS251" s="353"/>
      <c r="BT251" s="392"/>
      <c r="BU251" s="226"/>
    </row>
    <row r="252" s="57" customFormat="1" ht="33" customHeight="1" spans="1:73">
      <c r="A252" s="352">
        <v>1</v>
      </c>
      <c r="B252" s="353" t="s">
        <v>1958</v>
      </c>
      <c r="C252" s="353" t="s">
        <v>2015</v>
      </c>
      <c r="D252" s="353">
        <v>654321</v>
      </c>
      <c r="E252" s="353" t="s">
        <v>2035</v>
      </c>
      <c r="F252" s="353" t="s">
        <v>2036</v>
      </c>
      <c r="G252" s="353" t="s">
        <v>2037</v>
      </c>
      <c r="H252" s="353" t="s">
        <v>1988</v>
      </c>
      <c r="I252" s="226" t="s">
        <v>241</v>
      </c>
      <c r="J252" s="353" t="s">
        <v>186</v>
      </c>
      <c r="K252" s="353" t="s">
        <v>759</v>
      </c>
      <c r="L252" s="255">
        <v>44287</v>
      </c>
      <c r="M252" s="255">
        <v>44501</v>
      </c>
      <c r="N252" s="353" t="s">
        <v>2037</v>
      </c>
      <c r="O252" s="353" t="s">
        <v>87</v>
      </c>
      <c r="P252" s="353" t="s">
        <v>2038</v>
      </c>
      <c r="Q252" s="353" t="s">
        <v>2039</v>
      </c>
      <c r="R252" s="353">
        <v>1450</v>
      </c>
      <c r="S252" s="353" t="s">
        <v>213</v>
      </c>
      <c r="T252" s="353" t="s">
        <v>214</v>
      </c>
      <c r="U252" s="353" t="s">
        <v>213</v>
      </c>
      <c r="V252" s="353" t="s">
        <v>214</v>
      </c>
      <c r="W252" s="353" t="s">
        <v>213</v>
      </c>
      <c r="X252" s="353" t="s">
        <v>213</v>
      </c>
      <c r="Y252" s="353" t="s">
        <v>213</v>
      </c>
      <c r="Z252" s="353" t="s">
        <v>214</v>
      </c>
      <c r="AA252" s="353" t="s">
        <v>214</v>
      </c>
      <c r="AB252" s="353"/>
      <c r="AC252" s="353"/>
      <c r="AD252" s="353" t="s">
        <v>213</v>
      </c>
      <c r="AE252" s="353" t="s">
        <v>213</v>
      </c>
      <c r="AF252" s="353" t="s">
        <v>2040</v>
      </c>
      <c r="AG252" s="353" t="s">
        <v>548</v>
      </c>
      <c r="AH252" s="353" t="s">
        <v>214</v>
      </c>
      <c r="AI252" s="353" t="s">
        <v>214</v>
      </c>
      <c r="AJ252" s="353" t="s">
        <v>260</v>
      </c>
      <c r="AK252" s="353">
        <v>1450</v>
      </c>
      <c r="AL252" s="353">
        <v>450</v>
      </c>
      <c r="AM252" s="353">
        <v>1000</v>
      </c>
      <c r="AN252" s="353"/>
      <c r="AO252" s="353"/>
      <c r="AP252" s="353"/>
      <c r="AQ252" s="353"/>
      <c r="AR252" s="353"/>
      <c r="AS252" s="353"/>
      <c r="AT252" s="353"/>
      <c r="AU252" s="353"/>
      <c r="AV252" s="353"/>
      <c r="AW252" s="353">
        <v>1450</v>
      </c>
      <c r="AX252" s="353">
        <v>1000</v>
      </c>
      <c r="AY252" s="353"/>
      <c r="AZ252" s="353"/>
      <c r="BA252" s="353"/>
      <c r="BB252" s="353"/>
      <c r="BC252" s="384">
        <v>1000</v>
      </c>
      <c r="BD252" s="353"/>
      <c r="BE252" s="353" t="s">
        <v>10</v>
      </c>
      <c r="BF252" s="353">
        <v>4214.23</v>
      </c>
      <c r="BG252" s="353">
        <v>4175.6</v>
      </c>
      <c r="BH252" s="353"/>
      <c r="BI252" s="353">
        <v>38.63</v>
      </c>
      <c r="BJ252" s="353">
        <v>3542</v>
      </c>
      <c r="BK252" s="353">
        <v>1450</v>
      </c>
      <c r="BL252" s="353">
        <v>1771.37</v>
      </c>
      <c r="BM252" s="353">
        <v>1.53</v>
      </c>
      <c r="BN252" s="353">
        <v>10</v>
      </c>
      <c r="BO252" s="353"/>
      <c r="BP252" s="353"/>
      <c r="BQ252" s="353"/>
      <c r="BR252" s="353"/>
      <c r="BS252" s="353"/>
      <c r="BT252" s="392"/>
      <c r="BU252" s="254"/>
    </row>
    <row r="253" s="56" customFormat="1" ht="33" customHeight="1" spans="1:73">
      <c r="A253" s="352">
        <v>1</v>
      </c>
      <c r="B253" s="353" t="s">
        <v>1958</v>
      </c>
      <c r="C253" s="353" t="s">
        <v>2015</v>
      </c>
      <c r="D253" s="353">
        <v>654321</v>
      </c>
      <c r="E253" s="226" t="s">
        <v>2041</v>
      </c>
      <c r="F253" s="226" t="s">
        <v>2042</v>
      </c>
      <c r="G253" s="226" t="s">
        <v>2037</v>
      </c>
      <c r="H253" s="226" t="s">
        <v>29</v>
      </c>
      <c r="I253" s="226" t="s">
        <v>241</v>
      </c>
      <c r="J253" s="353" t="s">
        <v>291</v>
      </c>
      <c r="K253" s="353" t="s">
        <v>759</v>
      </c>
      <c r="L253" s="255">
        <v>44287</v>
      </c>
      <c r="M253" s="255">
        <v>44501</v>
      </c>
      <c r="N253" s="226" t="s">
        <v>2037</v>
      </c>
      <c r="O253" s="226" t="s">
        <v>869</v>
      </c>
      <c r="P253" s="226" t="s">
        <v>2043</v>
      </c>
      <c r="Q253" s="226" t="s">
        <v>2044</v>
      </c>
      <c r="R253" s="226">
        <v>1300</v>
      </c>
      <c r="S253" s="353" t="s">
        <v>213</v>
      </c>
      <c r="T253" s="353" t="s">
        <v>214</v>
      </c>
      <c r="U253" s="353" t="s">
        <v>213</v>
      </c>
      <c r="V253" s="353" t="s">
        <v>214</v>
      </c>
      <c r="W253" s="353" t="s">
        <v>213</v>
      </c>
      <c r="X253" s="353" t="s">
        <v>213</v>
      </c>
      <c r="Y253" s="353" t="s">
        <v>213</v>
      </c>
      <c r="Z253" s="353" t="s">
        <v>214</v>
      </c>
      <c r="AA253" s="353" t="s">
        <v>214</v>
      </c>
      <c r="AB253" s="226"/>
      <c r="AC253" s="226"/>
      <c r="AD253" s="353" t="s">
        <v>213</v>
      </c>
      <c r="AE253" s="353" t="s">
        <v>213</v>
      </c>
      <c r="AF253" s="226" t="s">
        <v>2045</v>
      </c>
      <c r="AG253" s="353" t="s">
        <v>548</v>
      </c>
      <c r="AH253" s="353" t="s">
        <v>214</v>
      </c>
      <c r="AI253" s="353" t="s">
        <v>214</v>
      </c>
      <c r="AJ253" s="353" t="s">
        <v>260</v>
      </c>
      <c r="AK253" s="226">
        <v>1300</v>
      </c>
      <c r="AL253" s="226">
        <v>300</v>
      </c>
      <c r="AM253" s="226">
        <v>1000</v>
      </c>
      <c r="AN253" s="226"/>
      <c r="AO253" s="226"/>
      <c r="AP253" s="226"/>
      <c r="AQ253" s="226"/>
      <c r="AR253" s="226"/>
      <c r="AS253" s="226"/>
      <c r="AT253" s="226"/>
      <c r="AU253" s="226"/>
      <c r="AV253" s="226"/>
      <c r="AW253" s="226">
        <v>1300</v>
      </c>
      <c r="AX253" s="226">
        <v>1000</v>
      </c>
      <c r="AY253" s="226"/>
      <c r="AZ253" s="226"/>
      <c r="BA253" s="226"/>
      <c r="BB253" s="226"/>
      <c r="BC253" s="382">
        <v>1000</v>
      </c>
      <c r="BD253" s="226"/>
      <c r="BE253" s="226" t="s">
        <v>16</v>
      </c>
      <c r="BF253" s="226">
        <v>3318</v>
      </c>
      <c r="BG253" s="226">
        <v>3272</v>
      </c>
      <c r="BH253" s="226"/>
      <c r="BI253" s="226">
        <v>46.13</v>
      </c>
      <c r="BJ253" s="226">
        <v>1650</v>
      </c>
      <c r="BK253" s="226">
        <v>1300</v>
      </c>
      <c r="BL253" s="226">
        <v>350</v>
      </c>
      <c r="BM253" s="226">
        <v>1.56</v>
      </c>
      <c r="BN253" s="226">
        <v>20</v>
      </c>
      <c r="BO253" s="226"/>
      <c r="BP253" s="226"/>
      <c r="BQ253" s="226"/>
      <c r="BR253" s="226"/>
      <c r="BS253" s="226"/>
      <c r="BT253" s="391"/>
      <c r="BU253" s="226"/>
    </row>
    <row r="254" s="54" customFormat="1" ht="33" customHeight="1" spans="1:73">
      <c r="A254" s="352">
        <v>1</v>
      </c>
      <c r="B254" s="232" t="s">
        <v>1958</v>
      </c>
      <c r="C254" s="226" t="s">
        <v>2046</v>
      </c>
      <c r="D254" s="226">
        <v>654324</v>
      </c>
      <c r="E254" s="226" t="s">
        <v>2047</v>
      </c>
      <c r="F254" s="226" t="s">
        <v>2048</v>
      </c>
      <c r="G254" s="226" t="s">
        <v>2049</v>
      </c>
      <c r="H254" s="226" t="s">
        <v>59</v>
      </c>
      <c r="I254" s="226" t="s">
        <v>209</v>
      </c>
      <c r="J254" s="226" t="s">
        <v>291</v>
      </c>
      <c r="K254" s="226" t="s">
        <v>727</v>
      </c>
      <c r="L254" s="360">
        <v>43983</v>
      </c>
      <c r="M254" s="360">
        <v>44378</v>
      </c>
      <c r="N254" s="226" t="s">
        <v>2049</v>
      </c>
      <c r="O254" s="226" t="s">
        <v>87</v>
      </c>
      <c r="P254" s="226" t="s">
        <v>2050</v>
      </c>
      <c r="Q254" s="826" t="s">
        <v>2051</v>
      </c>
      <c r="R254" s="232">
        <v>3800</v>
      </c>
      <c r="S254" s="226" t="s">
        <v>213</v>
      </c>
      <c r="T254" s="226" t="s">
        <v>213</v>
      </c>
      <c r="U254" s="226" t="s">
        <v>213</v>
      </c>
      <c r="V254" s="226" t="s">
        <v>213</v>
      </c>
      <c r="W254" s="226" t="s">
        <v>213</v>
      </c>
      <c r="X254" s="226" t="s">
        <v>213</v>
      </c>
      <c r="Y254" s="226" t="s">
        <v>213</v>
      </c>
      <c r="Z254" s="226" t="s">
        <v>213</v>
      </c>
      <c r="AA254" s="226" t="s">
        <v>213</v>
      </c>
      <c r="AB254" s="232"/>
      <c r="AC254" s="232"/>
      <c r="AD254" s="233" t="s">
        <v>213</v>
      </c>
      <c r="AE254" s="226" t="s">
        <v>213</v>
      </c>
      <c r="AF254" s="226" t="s">
        <v>2052</v>
      </c>
      <c r="AG254" s="226" t="s">
        <v>548</v>
      </c>
      <c r="AH254" s="226" t="s">
        <v>214</v>
      </c>
      <c r="AI254" s="226" t="s">
        <v>214</v>
      </c>
      <c r="AJ254" s="226" t="s">
        <v>260</v>
      </c>
      <c r="AK254" s="232">
        <v>3800</v>
      </c>
      <c r="AL254" s="232">
        <v>1800</v>
      </c>
      <c r="AM254" s="232">
        <v>2000</v>
      </c>
      <c r="AN254" s="232"/>
      <c r="AO254" s="232"/>
      <c r="AP254" s="232"/>
      <c r="AQ254" s="232">
        <v>1300</v>
      </c>
      <c r="AR254" s="232">
        <v>1300</v>
      </c>
      <c r="AS254" s="232"/>
      <c r="AT254" s="232"/>
      <c r="AU254" s="232"/>
      <c r="AV254" s="232"/>
      <c r="AW254" s="232">
        <v>2500</v>
      </c>
      <c r="AX254" s="232">
        <v>2000</v>
      </c>
      <c r="AY254" s="232"/>
      <c r="AZ254" s="232"/>
      <c r="BA254" s="232"/>
      <c r="BB254" s="232"/>
      <c r="BC254" s="232">
        <v>2000</v>
      </c>
      <c r="BD254" s="232"/>
      <c r="BE254" s="232" t="s">
        <v>10</v>
      </c>
      <c r="BF254" s="232">
        <v>3647</v>
      </c>
      <c r="BG254" s="232">
        <v>3647</v>
      </c>
      <c r="BH254" s="232"/>
      <c r="BI254" s="232"/>
      <c r="BJ254" s="232">
        <v>4295</v>
      </c>
      <c r="BK254" s="232">
        <v>3800</v>
      </c>
      <c r="BL254" s="232">
        <v>495</v>
      </c>
      <c r="BM254" s="386">
        <v>1.26</v>
      </c>
      <c r="BN254" s="353">
        <v>10</v>
      </c>
      <c r="BO254" s="232">
        <v>1300</v>
      </c>
      <c r="BP254" s="232">
        <v>1300</v>
      </c>
      <c r="BQ254" s="232"/>
      <c r="BR254" s="232"/>
      <c r="BS254" s="232"/>
      <c r="BT254" s="389"/>
      <c r="BU254" s="232"/>
    </row>
    <row r="255" s="54" customFormat="1" ht="33" customHeight="1" spans="1:73">
      <c r="A255" s="352">
        <v>1</v>
      </c>
      <c r="B255" s="232" t="s">
        <v>1958</v>
      </c>
      <c r="C255" s="226" t="s">
        <v>2046</v>
      </c>
      <c r="D255" s="226">
        <v>654324</v>
      </c>
      <c r="E255" s="226" t="s">
        <v>2053</v>
      </c>
      <c r="F255" s="226" t="s">
        <v>2054</v>
      </c>
      <c r="G255" s="226" t="s">
        <v>2055</v>
      </c>
      <c r="H255" s="226" t="s">
        <v>45</v>
      </c>
      <c r="I255" s="226" t="s">
        <v>241</v>
      </c>
      <c r="J255" s="226" t="s">
        <v>291</v>
      </c>
      <c r="K255" s="226" t="s">
        <v>759</v>
      </c>
      <c r="L255" s="360">
        <v>44287</v>
      </c>
      <c r="M255" s="360">
        <v>44501</v>
      </c>
      <c r="N255" s="226" t="s">
        <v>2055</v>
      </c>
      <c r="O255" s="226" t="s">
        <v>101</v>
      </c>
      <c r="P255" s="226" t="s">
        <v>2056</v>
      </c>
      <c r="Q255" s="826" t="s">
        <v>2057</v>
      </c>
      <c r="R255" s="232">
        <v>8000</v>
      </c>
      <c r="S255" s="226" t="s">
        <v>213</v>
      </c>
      <c r="T255" s="226" t="s">
        <v>214</v>
      </c>
      <c r="U255" s="226" t="s">
        <v>214</v>
      </c>
      <c r="V255" s="226" t="s">
        <v>214</v>
      </c>
      <c r="W255" s="226" t="s">
        <v>214</v>
      </c>
      <c r="X255" s="226" t="s">
        <v>214</v>
      </c>
      <c r="Y255" s="226" t="s">
        <v>214</v>
      </c>
      <c r="Z255" s="226" t="s">
        <v>214</v>
      </c>
      <c r="AA255" s="226" t="s">
        <v>214</v>
      </c>
      <c r="AB255" s="232"/>
      <c r="AC255" s="232"/>
      <c r="AD255" s="233" t="s">
        <v>213</v>
      </c>
      <c r="AE255" s="226" t="s">
        <v>213</v>
      </c>
      <c r="AF255" s="226" t="s">
        <v>2058</v>
      </c>
      <c r="AG255" s="226" t="s">
        <v>548</v>
      </c>
      <c r="AH255" s="226" t="s">
        <v>214</v>
      </c>
      <c r="AI255" s="226" t="s">
        <v>214</v>
      </c>
      <c r="AJ255" s="226" t="s">
        <v>260</v>
      </c>
      <c r="AK255" s="232">
        <v>8000</v>
      </c>
      <c r="AL255" s="232">
        <v>3000</v>
      </c>
      <c r="AM255" s="232">
        <v>5000</v>
      </c>
      <c r="AN255" s="232"/>
      <c r="AO255" s="232"/>
      <c r="AP255" s="232"/>
      <c r="AQ255" s="232"/>
      <c r="AR255" s="232"/>
      <c r="AS255" s="232"/>
      <c r="AT255" s="232"/>
      <c r="AU255" s="232"/>
      <c r="AV255" s="232"/>
      <c r="AW255" s="232">
        <v>7000</v>
      </c>
      <c r="AX255" s="232">
        <v>5000</v>
      </c>
      <c r="AY255" s="232"/>
      <c r="AZ255" s="232"/>
      <c r="BA255" s="232"/>
      <c r="BB255" s="232"/>
      <c r="BC255" s="232">
        <v>5000</v>
      </c>
      <c r="BD255" s="232"/>
      <c r="BE255" s="232" t="s">
        <v>13</v>
      </c>
      <c r="BF255" s="232">
        <v>12047</v>
      </c>
      <c r="BG255" s="232">
        <v>12047</v>
      </c>
      <c r="BH255" s="232"/>
      <c r="BI255" s="232"/>
      <c r="BJ255" s="232">
        <v>9701.82</v>
      </c>
      <c r="BK255" s="232">
        <v>8000</v>
      </c>
      <c r="BL255" s="232">
        <v>1701.82</v>
      </c>
      <c r="BM255" s="386">
        <v>1.44</v>
      </c>
      <c r="BN255" s="353">
        <v>15</v>
      </c>
      <c r="BO255" s="232"/>
      <c r="BP255" s="232"/>
      <c r="BQ255" s="232"/>
      <c r="BR255" s="232"/>
      <c r="BS255" s="232"/>
      <c r="BT255" s="389"/>
      <c r="BU255" s="232"/>
    </row>
    <row r="256" s="56" customFormat="1" ht="33" customHeight="1" spans="1:73">
      <c r="A256" s="352">
        <v>1</v>
      </c>
      <c r="B256" s="230" t="s">
        <v>1958</v>
      </c>
      <c r="C256" s="230" t="s">
        <v>2059</v>
      </c>
      <c r="D256" s="230">
        <v>654326</v>
      </c>
      <c r="E256" s="230" t="s">
        <v>2060</v>
      </c>
      <c r="F256" s="230" t="s">
        <v>2061</v>
      </c>
      <c r="G256" s="230" t="s">
        <v>2062</v>
      </c>
      <c r="H256" s="230" t="s">
        <v>55</v>
      </c>
      <c r="I256" s="230" t="s">
        <v>241</v>
      </c>
      <c r="J256" s="361" t="s">
        <v>186</v>
      </c>
      <c r="K256" s="362">
        <v>1</v>
      </c>
      <c r="L256" s="363">
        <v>44294</v>
      </c>
      <c r="M256" s="363">
        <v>44508</v>
      </c>
      <c r="N256" s="230" t="s">
        <v>2062</v>
      </c>
      <c r="O256" s="230" t="s">
        <v>2062</v>
      </c>
      <c r="P256" s="230" t="s">
        <v>2063</v>
      </c>
      <c r="Q256" s="230" t="s">
        <v>2064</v>
      </c>
      <c r="R256" s="230">
        <v>2500</v>
      </c>
      <c r="S256" s="230" t="s">
        <v>213</v>
      </c>
      <c r="T256" s="230" t="s">
        <v>213</v>
      </c>
      <c r="U256" s="230" t="s">
        <v>213</v>
      </c>
      <c r="V256" s="230" t="s">
        <v>214</v>
      </c>
      <c r="W256" s="230" t="s">
        <v>213</v>
      </c>
      <c r="X256" s="230" t="s">
        <v>213</v>
      </c>
      <c r="Y256" s="230" t="s">
        <v>213</v>
      </c>
      <c r="Z256" s="230" t="s">
        <v>213</v>
      </c>
      <c r="AA256" s="230" t="s">
        <v>213</v>
      </c>
      <c r="AB256" s="230"/>
      <c r="AC256" s="230"/>
      <c r="AD256" s="230" t="s">
        <v>213</v>
      </c>
      <c r="AE256" s="230" t="s">
        <v>213</v>
      </c>
      <c r="AF256" s="230" t="s">
        <v>2065</v>
      </c>
      <c r="AG256" s="230" t="s">
        <v>548</v>
      </c>
      <c r="AH256" s="230" t="s">
        <v>214</v>
      </c>
      <c r="AI256" s="230"/>
      <c r="AJ256" s="230" t="s">
        <v>260</v>
      </c>
      <c r="AK256" s="231">
        <v>2500</v>
      </c>
      <c r="AL256" s="230">
        <v>500</v>
      </c>
      <c r="AM256" s="230">
        <v>2000</v>
      </c>
      <c r="AN256" s="230"/>
      <c r="AO256" s="230"/>
      <c r="AP256" s="230"/>
      <c r="AQ256" s="231">
        <v>0</v>
      </c>
      <c r="AR256" s="230"/>
      <c r="AS256" s="230"/>
      <c r="AT256" s="230"/>
      <c r="AU256" s="230"/>
      <c r="AV256" s="230"/>
      <c r="AW256" s="230">
        <v>2500</v>
      </c>
      <c r="AX256" s="230">
        <v>2000</v>
      </c>
      <c r="AY256" s="230"/>
      <c r="AZ256" s="230"/>
      <c r="BA256" s="230"/>
      <c r="BB256" s="230"/>
      <c r="BC256" s="385">
        <v>2000</v>
      </c>
      <c r="BD256" s="230"/>
      <c r="BE256" s="230" t="s">
        <v>10</v>
      </c>
      <c r="BF256" s="230">
        <v>7765</v>
      </c>
      <c r="BG256" s="230">
        <v>7765</v>
      </c>
      <c r="BH256" s="230"/>
      <c r="BI256" s="230"/>
      <c r="BJ256" s="230">
        <v>4036</v>
      </c>
      <c r="BK256" s="230">
        <v>2500</v>
      </c>
      <c r="BL256" s="230">
        <v>1536</v>
      </c>
      <c r="BM256" s="393">
        <v>1.33</v>
      </c>
      <c r="BN256" s="229">
        <v>10</v>
      </c>
      <c r="BO256" s="230"/>
      <c r="BP256" s="230"/>
      <c r="BQ256" s="230"/>
      <c r="BR256" s="230"/>
      <c r="BS256" s="230"/>
      <c r="BT256" s="394">
        <v>0</v>
      </c>
      <c r="BU256" s="353"/>
    </row>
    <row r="257" s="55" customFormat="1" ht="33" customHeight="1" spans="1:73">
      <c r="A257" s="352">
        <v>1</v>
      </c>
      <c r="B257" s="226" t="s">
        <v>1958</v>
      </c>
      <c r="C257" s="226" t="s">
        <v>2059</v>
      </c>
      <c r="D257" s="226">
        <v>654326</v>
      </c>
      <c r="E257" s="226" t="s">
        <v>2066</v>
      </c>
      <c r="F257" s="226" t="s">
        <v>2067</v>
      </c>
      <c r="G257" s="226" t="s">
        <v>2062</v>
      </c>
      <c r="H257" s="226" t="s">
        <v>55</v>
      </c>
      <c r="I257" s="226" t="s">
        <v>241</v>
      </c>
      <c r="J257" s="405" t="s">
        <v>186</v>
      </c>
      <c r="K257" s="253">
        <v>1</v>
      </c>
      <c r="L257" s="255">
        <v>44295</v>
      </c>
      <c r="M257" s="255">
        <v>44509</v>
      </c>
      <c r="N257" s="226" t="s">
        <v>2062</v>
      </c>
      <c r="O257" s="226" t="s">
        <v>2062</v>
      </c>
      <c r="P257" s="226" t="s">
        <v>2068</v>
      </c>
      <c r="Q257" s="226" t="s">
        <v>2069</v>
      </c>
      <c r="R257" s="226">
        <v>1600</v>
      </c>
      <c r="S257" s="226" t="s">
        <v>213</v>
      </c>
      <c r="T257" s="226" t="s">
        <v>213</v>
      </c>
      <c r="U257" s="226" t="s">
        <v>213</v>
      </c>
      <c r="V257" s="226" t="s">
        <v>214</v>
      </c>
      <c r="W257" s="226" t="s">
        <v>213</v>
      </c>
      <c r="X257" s="226" t="s">
        <v>213</v>
      </c>
      <c r="Y257" s="226" t="s">
        <v>213</v>
      </c>
      <c r="Z257" s="226" t="s">
        <v>213</v>
      </c>
      <c r="AA257" s="226" t="s">
        <v>213</v>
      </c>
      <c r="AB257" s="226"/>
      <c r="AC257" s="226"/>
      <c r="AD257" s="226" t="s">
        <v>213</v>
      </c>
      <c r="AE257" s="226" t="s">
        <v>213</v>
      </c>
      <c r="AF257" s="226" t="s">
        <v>2070</v>
      </c>
      <c r="AG257" s="226" t="s">
        <v>548</v>
      </c>
      <c r="AH257" s="226" t="s">
        <v>214</v>
      </c>
      <c r="AI257" s="226"/>
      <c r="AJ257" s="226" t="s">
        <v>260</v>
      </c>
      <c r="AK257" s="233">
        <v>1600</v>
      </c>
      <c r="AL257" s="226">
        <v>600</v>
      </c>
      <c r="AM257" s="226">
        <v>1000</v>
      </c>
      <c r="AN257" s="226"/>
      <c r="AO257" s="226"/>
      <c r="AP257" s="226"/>
      <c r="AQ257" s="233">
        <v>0</v>
      </c>
      <c r="AR257" s="226"/>
      <c r="AS257" s="226"/>
      <c r="AT257" s="226"/>
      <c r="AU257" s="226"/>
      <c r="AV257" s="226"/>
      <c r="AW257" s="226">
        <v>1600</v>
      </c>
      <c r="AX257" s="226">
        <v>1000</v>
      </c>
      <c r="AY257" s="226"/>
      <c r="AZ257" s="226"/>
      <c r="BA257" s="226"/>
      <c r="BB257" s="226"/>
      <c r="BC257" s="382">
        <v>1000</v>
      </c>
      <c r="BD257" s="226"/>
      <c r="BE257" s="226" t="s">
        <v>10</v>
      </c>
      <c r="BF257" s="226">
        <v>4185</v>
      </c>
      <c r="BG257" s="226">
        <v>4185</v>
      </c>
      <c r="BH257" s="226"/>
      <c r="BI257" s="226"/>
      <c r="BJ257" s="226">
        <v>2386</v>
      </c>
      <c r="BK257" s="226">
        <v>1600</v>
      </c>
      <c r="BL257" s="226">
        <v>786</v>
      </c>
      <c r="BM257" s="411">
        <v>1.43</v>
      </c>
      <c r="BN257" s="232">
        <v>10</v>
      </c>
      <c r="BO257" s="226"/>
      <c r="BP257" s="226"/>
      <c r="BQ257" s="226"/>
      <c r="BR257" s="226"/>
      <c r="BS257" s="226"/>
      <c r="BT257" s="391">
        <v>0</v>
      </c>
      <c r="BU257" s="353"/>
    </row>
    <row r="258" s="55" customFormat="1" ht="33" customHeight="1" spans="1:73">
      <c r="A258" s="352">
        <v>1</v>
      </c>
      <c r="B258" s="226" t="s">
        <v>1958</v>
      </c>
      <c r="C258" s="226" t="s">
        <v>2059</v>
      </c>
      <c r="D258" s="226">
        <v>654326</v>
      </c>
      <c r="E258" s="226" t="s">
        <v>2071</v>
      </c>
      <c r="F258" s="226" t="s">
        <v>2072</v>
      </c>
      <c r="G258" s="226" t="s">
        <v>2062</v>
      </c>
      <c r="H258" s="226" t="s">
        <v>55</v>
      </c>
      <c r="I258" s="226" t="s">
        <v>241</v>
      </c>
      <c r="J258" s="405" t="s">
        <v>186</v>
      </c>
      <c r="K258" s="253">
        <v>1</v>
      </c>
      <c r="L258" s="255">
        <v>44295</v>
      </c>
      <c r="M258" s="255">
        <v>44509</v>
      </c>
      <c r="N258" s="226" t="s">
        <v>2062</v>
      </c>
      <c r="O258" s="226" t="s">
        <v>2062</v>
      </c>
      <c r="P258" s="226" t="s">
        <v>2073</v>
      </c>
      <c r="Q258" s="226" t="s">
        <v>2074</v>
      </c>
      <c r="R258" s="226">
        <v>1300</v>
      </c>
      <c r="S258" s="226" t="s">
        <v>213</v>
      </c>
      <c r="T258" s="226" t="s">
        <v>213</v>
      </c>
      <c r="U258" s="226" t="s">
        <v>213</v>
      </c>
      <c r="V258" s="226" t="s">
        <v>214</v>
      </c>
      <c r="W258" s="226" t="s">
        <v>213</v>
      </c>
      <c r="X258" s="226" t="s">
        <v>213</v>
      </c>
      <c r="Y258" s="226" t="s">
        <v>213</v>
      </c>
      <c r="Z258" s="226" t="s">
        <v>213</v>
      </c>
      <c r="AA258" s="226" t="s">
        <v>213</v>
      </c>
      <c r="AB258" s="226"/>
      <c r="AC258" s="226"/>
      <c r="AD258" s="226" t="s">
        <v>213</v>
      </c>
      <c r="AE258" s="226" t="s">
        <v>213</v>
      </c>
      <c r="AF258" s="226" t="s">
        <v>2075</v>
      </c>
      <c r="AG258" s="226" t="s">
        <v>548</v>
      </c>
      <c r="AH258" s="226" t="s">
        <v>214</v>
      </c>
      <c r="AI258" s="226"/>
      <c r="AJ258" s="226" t="s">
        <v>260</v>
      </c>
      <c r="AK258" s="233">
        <v>1300</v>
      </c>
      <c r="AL258" s="226">
        <v>300</v>
      </c>
      <c r="AM258" s="226">
        <v>1000</v>
      </c>
      <c r="AN258" s="226"/>
      <c r="AO258" s="226"/>
      <c r="AP258" s="226"/>
      <c r="AQ258" s="233">
        <v>0</v>
      </c>
      <c r="AR258" s="226"/>
      <c r="AS258" s="226"/>
      <c r="AT258" s="226"/>
      <c r="AU258" s="226"/>
      <c r="AV258" s="226"/>
      <c r="AW258" s="226">
        <v>1300</v>
      </c>
      <c r="AX258" s="226">
        <v>1000</v>
      </c>
      <c r="AY258" s="226"/>
      <c r="AZ258" s="226"/>
      <c r="BA258" s="226"/>
      <c r="BB258" s="226"/>
      <c r="BC258" s="382">
        <v>1000</v>
      </c>
      <c r="BD258" s="226"/>
      <c r="BE258" s="226" t="s">
        <v>10</v>
      </c>
      <c r="BF258" s="226">
        <v>3882</v>
      </c>
      <c r="BG258" s="226">
        <v>3882</v>
      </c>
      <c r="BH258" s="226"/>
      <c r="BI258" s="226"/>
      <c r="BJ258" s="226">
        <v>1982</v>
      </c>
      <c r="BK258" s="226">
        <v>1300</v>
      </c>
      <c r="BL258" s="226">
        <v>682</v>
      </c>
      <c r="BM258" s="411">
        <v>1.31</v>
      </c>
      <c r="BN258" s="232">
        <v>10</v>
      </c>
      <c r="BO258" s="226"/>
      <c r="BP258" s="226"/>
      <c r="BQ258" s="226"/>
      <c r="BR258" s="226"/>
      <c r="BS258" s="226"/>
      <c r="BT258" s="391">
        <v>0</v>
      </c>
      <c r="BU258" s="254"/>
    </row>
    <row r="259" s="55" customFormat="1" ht="33" customHeight="1" spans="1:73">
      <c r="A259" s="352">
        <v>1</v>
      </c>
      <c r="B259" s="226" t="s">
        <v>1958</v>
      </c>
      <c r="C259" s="226" t="s">
        <v>2059</v>
      </c>
      <c r="D259" s="226">
        <v>654326</v>
      </c>
      <c r="E259" s="226" t="s">
        <v>2076</v>
      </c>
      <c r="F259" s="226" t="s">
        <v>2077</v>
      </c>
      <c r="G259" s="226" t="s">
        <v>2078</v>
      </c>
      <c r="H259" s="226" t="s">
        <v>41</v>
      </c>
      <c r="I259" s="226" t="s">
        <v>241</v>
      </c>
      <c r="J259" s="405" t="s">
        <v>186</v>
      </c>
      <c r="K259" s="253">
        <v>1</v>
      </c>
      <c r="L259" s="255">
        <v>44295</v>
      </c>
      <c r="M259" s="255">
        <v>44509</v>
      </c>
      <c r="N259" s="226" t="s">
        <v>2079</v>
      </c>
      <c r="O259" s="226" t="s">
        <v>2078</v>
      </c>
      <c r="P259" s="226" t="s">
        <v>2080</v>
      </c>
      <c r="Q259" s="226" t="s">
        <v>2081</v>
      </c>
      <c r="R259" s="226">
        <v>3000</v>
      </c>
      <c r="S259" s="226" t="s">
        <v>213</v>
      </c>
      <c r="T259" s="226" t="s">
        <v>213</v>
      </c>
      <c r="U259" s="226" t="s">
        <v>213</v>
      </c>
      <c r="V259" s="226" t="s">
        <v>214</v>
      </c>
      <c r="W259" s="226" t="s">
        <v>213</v>
      </c>
      <c r="X259" s="226" t="s">
        <v>213</v>
      </c>
      <c r="Y259" s="226" t="s">
        <v>213</v>
      </c>
      <c r="Z259" s="226" t="s">
        <v>213</v>
      </c>
      <c r="AA259" s="226" t="s">
        <v>213</v>
      </c>
      <c r="AB259" s="226"/>
      <c r="AC259" s="226"/>
      <c r="AD259" s="226" t="s">
        <v>213</v>
      </c>
      <c r="AE259" s="226" t="s">
        <v>213</v>
      </c>
      <c r="AF259" s="226" t="s">
        <v>2082</v>
      </c>
      <c r="AG259" s="226" t="s">
        <v>548</v>
      </c>
      <c r="AH259" s="226" t="s">
        <v>214</v>
      </c>
      <c r="AI259" s="226"/>
      <c r="AJ259" s="226" t="s">
        <v>260</v>
      </c>
      <c r="AK259" s="233">
        <v>3000</v>
      </c>
      <c r="AL259" s="226">
        <v>1000</v>
      </c>
      <c r="AM259" s="226">
        <v>2000</v>
      </c>
      <c r="AN259" s="226"/>
      <c r="AO259" s="226"/>
      <c r="AP259" s="226"/>
      <c r="AQ259" s="233">
        <v>0</v>
      </c>
      <c r="AR259" s="226"/>
      <c r="AS259" s="226"/>
      <c r="AT259" s="226"/>
      <c r="AU259" s="226"/>
      <c r="AV259" s="226"/>
      <c r="AW259" s="226">
        <v>3000</v>
      </c>
      <c r="AX259" s="226">
        <v>2000</v>
      </c>
      <c r="AY259" s="226"/>
      <c r="AZ259" s="226"/>
      <c r="BA259" s="226"/>
      <c r="BB259" s="226"/>
      <c r="BC259" s="382">
        <v>2000</v>
      </c>
      <c r="BD259" s="226"/>
      <c r="BE259" s="226" t="s">
        <v>10</v>
      </c>
      <c r="BF259" s="226">
        <v>9704</v>
      </c>
      <c r="BG259" s="226">
        <v>9704</v>
      </c>
      <c r="BH259" s="226"/>
      <c r="BI259" s="226"/>
      <c r="BJ259" s="226">
        <v>6021</v>
      </c>
      <c r="BK259" s="226">
        <v>3000</v>
      </c>
      <c r="BL259" s="226">
        <v>3021</v>
      </c>
      <c r="BM259" s="411">
        <v>1.27</v>
      </c>
      <c r="BN259" s="232">
        <v>10</v>
      </c>
      <c r="BO259" s="226"/>
      <c r="BP259" s="226"/>
      <c r="BQ259" s="226"/>
      <c r="BR259" s="226"/>
      <c r="BS259" s="226"/>
      <c r="BT259" s="391"/>
      <c r="BU259" s="254"/>
    </row>
    <row r="260" s="58" customFormat="1" ht="33" customHeight="1" spans="1:73">
      <c r="A260" s="352">
        <v>1</v>
      </c>
      <c r="B260" s="396" t="s">
        <v>1958</v>
      </c>
      <c r="C260" s="396" t="s">
        <v>2083</v>
      </c>
      <c r="D260" s="396">
        <v>654323</v>
      </c>
      <c r="E260" s="397" t="s">
        <v>2084</v>
      </c>
      <c r="F260" s="398" t="s">
        <v>2085</v>
      </c>
      <c r="G260" s="398" t="s">
        <v>2086</v>
      </c>
      <c r="H260" s="384" t="s">
        <v>23</v>
      </c>
      <c r="I260" s="398" t="s">
        <v>209</v>
      </c>
      <c r="J260" s="406">
        <v>2019</v>
      </c>
      <c r="K260" s="406">
        <v>2</v>
      </c>
      <c r="L260" s="407">
        <v>43922</v>
      </c>
      <c r="M260" s="407">
        <v>44501</v>
      </c>
      <c r="N260" s="398" t="s">
        <v>2086</v>
      </c>
      <c r="O260" s="398" t="s">
        <v>2087</v>
      </c>
      <c r="P260" s="398" t="s">
        <v>2088</v>
      </c>
      <c r="Q260" s="398" t="s">
        <v>2089</v>
      </c>
      <c r="R260" s="384">
        <v>15000</v>
      </c>
      <c r="S260" s="396" t="s">
        <v>213</v>
      </c>
      <c r="T260" s="396" t="s">
        <v>213</v>
      </c>
      <c r="U260" s="396" t="s">
        <v>213</v>
      </c>
      <c r="V260" s="396" t="s">
        <v>214</v>
      </c>
      <c r="W260" s="396" t="s">
        <v>213</v>
      </c>
      <c r="X260" s="396" t="s">
        <v>213</v>
      </c>
      <c r="Y260" s="396" t="s">
        <v>213</v>
      </c>
      <c r="Z260" s="396" t="s">
        <v>213</v>
      </c>
      <c r="AA260" s="396" t="s">
        <v>213</v>
      </c>
      <c r="AB260" s="398"/>
      <c r="AC260" s="398"/>
      <c r="AD260" s="396" t="s">
        <v>213</v>
      </c>
      <c r="AE260" s="396" t="s">
        <v>213</v>
      </c>
      <c r="AF260" s="398" t="s">
        <v>2090</v>
      </c>
      <c r="AG260" s="398" t="s">
        <v>548</v>
      </c>
      <c r="AH260" s="398" t="s">
        <v>214</v>
      </c>
      <c r="AI260" s="398" t="s">
        <v>214</v>
      </c>
      <c r="AJ260" s="398" t="s">
        <v>260</v>
      </c>
      <c r="AK260" s="353">
        <f t="shared" ref="AK260:AK262" si="51">AL260+AM260+AN260+AO260+AP260</f>
        <v>15000</v>
      </c>
      <c r="AL260" s="353"/>
      <c r="AM260" s="398">
        <v>15000</v>
      </c>
      <c r="AN260" s="353"/>
      <c r="AO260" s="353"/>
      <c r="AP260" s="353"/>
      <c r="AQ260" s="353">
        <f t="shared" ref="AQ260:AQ262" si="52">AR260+AS260+AT260+AU260+AV260</f>
        <v>9000</v>
      </c>
      <c r="AR260" s="353"/>
      <c r="AS260" s="398">
        <v>9000</v>
      </c>
      <c r="AT260" s="353"/>
      <c r="AU260" s="353"/>
      <c r="AV260" s="353"/>
      <c r="AW260" s="353">
        <v>5000</v>
      </c>
      <c r="AX260" s="398">
        <v>5000</v>
      </c>
      <c r="AY260" s="353"/>
      <c r="AZ260" s="353"/>
      <c r="BA260" s="353"/>
      <c r="BB260" s="353"/>
      <c r="BC260" s="384">
        <v>5000</v>
      </c>
      <c r="BD260" s="377"/>
      <c r="BE260" s="398">
        <v>15</v>
      </c>
      <c r="BF260" s="410">
        <f t="shared" ref="BF260:BF262" si="53">BG260+BH260+BI260</f>
        <v>36376.82</v>
      </c>
      <c r="BG260" s="410">
        <v>36376.82</v>
      </c>
      <c r="BH260" s="353"/>
      <c r="BI260" s="353"/>
      <c r="BJ260" s="353">
        <f t="shared" ref="BJ260:BJ266" si="54">BK260+BL260</f>
        <v>23450</v>
      </c>
      <c r="BK260" s="398">
        <v>15000</v>
      </c>
      <c r="BL260" s="398">
        <v>8450</v>
      </c>
      <c r="BM260" s="410">
        <v>1.55</v>
      </c>
      <c r="BN260" s="398">
        <v>15</v>
      </c>
      <c r="BO260" s="353"/>
      <c r="BP260" s="353"/>
      <c r="BQ260" s="353"/>
      <c r="BR260" s="353"/>
      <c r="BS260" s="353"/>
      <c r="BT260" s="392"/>
      <c r="BU260" s="353"/>
    </row>
    <row r="261" s="58" customFormat="1" ht="33" customHeight="1" spans="1:73">
      <c r="A261" s="352">
        <v>1</v>
      </c>
      <c r="B261" s="396" t="s">
        <v>1958</v>
      </c>
      <c r="C261" s="396" t="s">
        <v>2083</v>
      </c>
      <c r="D261" s="396">
        <v>654323</v>
      </c>
      <c r="E261" s="397" t="s">
        <v>2091</v>
      </c>
      <c r="F261" s="398" t="s">
        <v>2092</v>
      </c>
      <c r="G261" s="398" t="s">
        <v>2093</v>
      </c>
      <c r="H261" s="353" t="s">
        <v>29</v>
      </c>
      <c r="I261" s="398" t="s">
        <v>241</v>
      </c>
      <c r="J261" s="406">
        <v>2020</v>
      </c>
      <c r="K261" s="406">
        <v>2</v>
      </c>
      <c r="L261" s="407">
        <v>44317</v>
      </c>
      <c r="M261" s="407">
        <v>44774</v>
      </c>
      <c r="N261" s="398" t="s">
        <v>2093</v>
      </c>
      <c r="O261" s="398" t="s">
        <v>2093</v>
      </c>
      <c r="P261" s="398" t="s">
        <v>2094</v>
      </c>
      <c r="Q261" s="398" t="s">
        <v>2095</v>
      </c>
      <c r="R261" s="384">
        <v>7346</v>
      </c>
      <c r="S261" s="396" t="s">
        <v>213</v>
      </c>
      <c r="T261" s="396" t="s">
        <v>213</v>
      </c>
      <c r="U261" s="396" t="s">
        <v>213</v>
      </c>
      <c r="V261" s="396" t="s">
        <v>214</v>
      </c>
      <c r="W261" s="396" t="s">
        <v>213</v>
      </c>
      <c r="X261" s="396" t="s">
        <v>213</v>
      </c>
      <c r="Y261" s="396" t="s">
        <v>213</v>
      </c>
      <c r="Z261" s="396" t="s">
        <v>213</v>
      </c>
      <c r="AA261" s="396" t="s">
        <v>213</v>
      </c>
      <c r="AB261" s="398"/>
      <c r="AC261" s="398"/>
      <c r="AD261" s="396" t="s">
        <v>213</v>
      </c>
      <c r="AE261" s="396" t="s">
        <v>213</v>
      </c>
      <c r="AF261" s="398" t="s">
        <v>2096</v>
      </c>
      <c r="AG261" s="398" t="s">
        <v>548</v>
      </c>
      <c r="AH261" s="398" t="s">
        <v>214</v>
      </c>
      <c r="AI261" s="398" t="s">
        <v>214</v>
      </c>
      <c r="AJ261" s="398" t="s">
        <v>260</v>
      </c>
      <c r="AK261" s="353">
        <f t="shared" si="51"/>
        <v>7346</v>
      </c>
      <c r="AL261" s="398">
        <v>1546</v>
      </c>
      <c r="AM261" s="398">
        <v>3000</v>
      </c>
      <c r="AN261" s="353"/>
      <c r="AO261" s="353">
        <v>2800</v>
      </c>
      <c r="AP261" s="353"/>
      <c r="AQ261" s="353">
        <f t="shared" si="52"/>
        <v>0</v>
      </c>
      <c r="AR261" s="353"/>
      <c r="AS261" s="353"/>
      <c r="AT261" s="353"/>
      <c r="AU261" s="353"/>
      <c r="AV261" s="353"/>
      <c r="AW261" s="353">
        <v>7346</v>
      </c>
      <c r="AX261" s="398">
        <v>3000</v>
      </c>
      <c r="AY261" s="353"/>
      <c r="AZ261" s="353"/>
      <c r="BA261" s="353"/>
      <c r="BB261" s="353"/>
      <c r="BC261" s="409">
        <v>3000</v>
      </c>
      <c r="BD261" s="396">
        <v>3000</v>
      </c>
      <c r="BE261" s="398">
        <v>10</v>
      </c>
      <c r="BF261" s="410">
        <f t="shared" si="53"/>
        <v>9882.26</v>
      </c>
      <c r="BG261" s="410">
        <v>9882.26</v>
      </c>
      <c r="BH261" s="353"/>
      <c r="BI261" s="353"/>
      <c r="BJ261" s="353">
        <f t="shared" si="54"/>
        <v>8132.8</v>
      </c>
      <c r="BK261" s="398">
        <v>3000</v>
      </c>
      <c r="BL261" s="398">
        <v>5132.8</v>
      </c>
      <c r="BM261" s="410">
        <v>1.22</v>
      </c>
      <c r="BN261" s="398">
        <v>10</v>
      </c>
      <c r="BO261" s="353"/>
      <c r="BP261" s="353"/>
      <c r="BQ261" s="353"/>
      <c r="BR261" s="353"/>
      <c r="BS261" s="353"/>
      <c r="BT261" s="392"/>
      <c r="BU261" s="353"/>
    </row>
    <row r="262" s="58" customFormat="1" ht="33" customHeight="1" spans="1:73">
      <c r="A262" s="352">
        <v>1</v>
      </c>
      <c r="B262" s="396" t="s">
        <v>1958</v>
      </c>
      <c r="C262" s="396" t="s">
        <v>2083</v>
      </c>
      <c r="D262" s="396">
        <v>654323</v>
      </c>
      <c r="E262" s="397" t="s">
        <v>2097</v>
      </c>
      <c r="F262" s="398" t="s">
        <v>2098</v>
      </c>
      <c r="G262" s="398" t="s">
        <v>2099</v>
      </c>
      <c r="H262" s="226" t="s">
        <v>301</v>
      </c>
      <c r="I262" s="398" t="s">
        <v>209</v>
      </c>
      <c r="J262" s="406">
        <v>2020</v>
      </c>
      <c r="K262" s="406">
        <v>2</v>
      </c>
      <c r="L262" s="407">
        <v>43952</v>
      </c>
      <c r="M262" s="407">
        <v>44470</v>
      </c>
      <c r="N262" s="396" t="s">
        <v>2099</v>
      </c>
      <c r="O262" s="398" t="s">
        <v>2100</v>
      </c>
      <c r="P262" s="398" t="s">
        <v>2101</v>
      </c>
      <c r="Q262" s="398" t="s">
        <v>2102</v>
      </c>
      <c r="R262" s="384">
        <v>5878</v>
      </c>
      <c r="S262" s="396" t="s">
        <v>213</v>
      </c>
      <c r="T262" s="396" t="s">
        <v>213</v>
      </c>
      <c r="U262" s="396" t="s">
        <v>213</v>
      </c>
      <c r="V262" s="396" t="s">
        <v>214</v>
      </c>
      <c r="W262" s="396" t="s">
        <v>213</v>
      </c>
      <c r="X262" s="398" t="s">
        <v>213</v>
      </c>
      <c r="Y262" s="398" t="s">
        <v>213</v>
      </c>
      <c r="Z262" s="398" t="s">
        <v>213</v>
      </c>
      <c r="AA262" s="398" t="s">
        <v>213</v>
      </c>
      <c r="AB262" s="398"/>
      <c r="AC262" s="398"/>
      <c r="AD262" s="396" t="s">
        <v>213</v>
      </c>
      <c r="AE262" s="396" t="s">
        <v>213</v>
      </c>
      <c r="AF262" s="398" t="s">
        <v>2103</v>
      </c>
      <c r="AG262" s="396" t="s">
        <v>548</v>
      </c>
      <c r="AH262" s="396" t="s">
        <v>214</v>
      </c>
      <c r="AI262" s="396" t="s">
        <v>214</v>
      </c>
      <c r="AJ262" s="396" t="s">
        <v>260</v>
      </c>
      <c r="AK262" s="353">
        <f t="shared" si="51"/>
        <v>5878</v>
      </c>
      <c r="AL262" s="396">
        <v>878</v>
      </c>
      <c r="AM262" s="396">
        <v>5000</v>
      </c>
      <c r="AN262" s="353"/>
      <c r="AO262" s="353"/>
      <c r="AP262" s="353"/>
      <c r="AQ262" s="353">
        <f t="shared" si="52"/>
        <v>3000</v>
      </c>
      <c r="AR262" s="353"/>
      <c r="AS262" s="398">
        <v>3000</v>
      </c>
      <c r="AT262" s="353"/>
      <c r="AU262" s="353"/>
      <c r="AV262" s="353"/>
      <c r="AW262" s="396">
        <v>2878</v>
      </c>
      <c r="AX262" s="398">
        <v>1000</v>
      </c>
      <c r="AY262" s="353"/>
      <c r="AZ262" s="353"/>
      <c r="BA262" s="353"/>
      <c r="BB262" s="353"/>
      <c r="BC262" s="384">
        <v>1000</v>
      </c>
      <c r="BD262" s="377"/>
      <c r="BE262" s="353">
        <v>10</v>
      </c>
      <c r="BF262" s="410">
        <f t="shared" si="53"/>
        <v>9367.15</v>
      </c>
      <c r="BG262" s="410">
        <v>9367.15</v>
      </c>
      <c r="BH262" s="353"/>
      <c r="BI262" s="353"/>
      <c r="BJ262" s="353">
        <f t="shared" si="54"/>
        <v>7250</v>
      </c>
      <c r="BK262" s="398">
        <v>5000</v>
      </c>
      <c r="BL262" s="398">
        <v>2250</v>
      </c>
      <c r="BM262" s="410">
        <v>1.29</v>
      </c>
      <c r="BN262" s="398">
        <v>10</v>
      </c>
      <c r="BO262" s="353"/>
      <c r="BP262" s="353"/>
      <c r="BQ262" s="353"/>
      <c r="BR262" s="353"/>
      <c r="BS262" s="353"/>
      <c r="BT262" s="392"/>
      <c r="BU262" s="353"/>
    </row>
    <row r="263" s="58" customFormat="1" ht="33" customHeight="1" spans="1:73">
      <c r="A263" s="352">
        <v>1</v>
      </c>
      <c r="B263" s="399" t="s">
        <v>1958</v>
      </c>
      <c r="C263" s="400" t="s">
        <v>2104</v>
      </c>
      <c r="D263" s="401">
        <v>654322</v>
      </c>
      <c r="E263" s="398" t="s">
        <v>2105</v>
      </c>
      <c r="F263" s="398" t="s">
        <v>2106</v>
      </c>
      <c r="G263" s="398" t="s">
        <v>2107</v>
      </c>
      <c r="H263" s="398" t="s">
        <v>1988</v>
      </c>
      <c r="I263" s="398" t="s">
        <v>209</v>
      </c>
      <c r="J263" s="402" t="s">
        <v>291</v>
      </c>
      <c r="K263" s="396" t="s">
        <v>727</v>
      </c>
      <c r="L263" s="407">
        <v>43831</v>
      </c>
      <c r="M263" s="401" t="s">
        <v>1740</v>
      </c>
      <c r="N263" s="398" t="s">
        <v>2107</v>
      </c>
      <c r="O263" s="398" t="s">
        <v>869</v>
      </c>
      <c r="P263" s="396" t="s">
        <v>2108</v>
      </c>
      <c r="Q263" s="398" t="s">
        <v>2109</v>
      </c>
      <c r="R263" s="397">
        <v>38300</v>
      </c>
      <c r="S263" s="398" t="s">
        <v>213</v>
      </c>
      <c r="T263" s="398" t="s">
        <v>213</v>
      </c>
      <c r="U263" s="398" t="s">
        <v>213</v>
      </c>
      <c r="V263" s="398" t="s">
        <v>214</v>
      </c>
      <c r="W263" s="398" t="s">
        <v>213</v>
      </c>
      <c r="X263" s="398" t="s">
        <v>213</v>
      </c>
      <c r="Y263" s="398" t="s">
        <v>213</v>
      </c>
      <c r="Z263" s="398" t="s">
        <v>213</v>
      </c>
      <c r="AA263" s="398" t="s">
        <v>214</v>
      </c>
      <c r="AB263" s="408"/>
      <c r="AC263" s="408"/>
      <c r="AD263" s="403" t="s">
        <v>213</v>
      </c>
      <c r="AE263" s="398" t="s">
        <v>213</v>
      </c>
      <c r="AF263" s="398" t="s">
        <v>2110</v>
      </c>
      <c r="AG263" s="396" t="s">
        <v>548</v>
      </c>
      <c r="AH263" s="398" t="s">
        <v>214</v>
      </c>
      <c r="AI263" s="398" t="s">
        <v>214</v>
      </c>
      <c r="AJ263" s="398" t="s">
        <v>260</v>
      </c>
      <c r="AK263" s="403">
        <v>38300</v>
      </c>
      <c r="AL263" s="396">
        <v>8300</v>
      </c>
      <c r="AM263" s="396">
        <v>30000</v>
      </c>
      <c r="AN263" s="408"/>
      <c r="AO263" s="408"/>
      <c r="AP263" s="408"/>
      <c r="AQ263" s="403">
        <v>4000</v>
      </c>
      <c r="AR263" s="396"/>
      <c r="AS263" s="396">
        <v>4000</v>
      </c>
      <c r="AT263" s="403"/>
      <c r="AU263" s="408"/>
      <c r="AV263" s="408"/>
      <c r="AW263" s="403">
        <v>1200</v>
      </c>
      <c r="AX263" s="403">
        <v>1000</v>
      </c>
      <c r="AY263" s="403">
        <v>33100</v>
      </c>
      <c r="AZ263" s="403">
        <v>25000</v>
      </c>
      <c r="BA263" s="403"/>
      <c r="BB263" s="403"/>
      <c r="BC263" s="384">
        <v>1000</v>
      </c>
      <c r="BD263" s="408"/>
      <c r="BE263" s="408" t="s">
        <v>10</v>
      </c>
      <c r="BF263" s="408">
        <f t="shared" ref="BF263:BF266" si="55">BG263+BH263</f>
        <v>68000</v>
      </c>
      <c r="BG263" s="408">
        <v>68000</v>
      </c>
      <c r="BH263" s="408"/>
      <c r="BI263" s="408"/>
      <c r="BJ263" s="353">
        <f t="shared" si="54"/>
        <v>38300</v>
      </c>
      <c r="BK263" s="408">
        <v>38300</v>
      </c>
      <c r="BL263" s="408"/>
      <c r="BM263" s="408">
        <v>1.56</v>
      </c>
      <c r="BN263" s="398">
        <v>10</v>
      </c>
      <c r="BO263" s="408"/>
      <c r="BP263" s="408"/>
      <c r="BQ263" s="408"/>
      <c r="BR263" s="408"/>
      <c r="BS263" s="408"/>
      <c r="BT263" s="412"/>
      <c r="BU263" s="254"/>
    </row>
    <row r="264" s="59" customFormat="1" ht="33" customHeight="1" spans="1:73">
      <c r="A264" s="352">
        <v>1</v>
      </c>
      <c r="B264" s="396" t="s">
        <v>1958</v>
      </c>
      <c r="C264" s="402" t="s">
        <v>2104</v>
      </c>
      <c r="D264" s="401">
        <v>654322</v>
      </c>
      <c r="E264" s="398" t="s">
        <v>2111</v>
      </c>
      <c r="F264" s="398" t="s">
        <v>2112</v>
      </c>
      <c r="G264" s="398" t="s">
        <v>2113</v>
      </c>
      <c r="H264" s="398" t="s">
        <v>301</v>
      </c>
      <c r="I264" s="398" t="s">
        <v>241</v>
      </c>
      <c r="J264" s="402" t="s">
        <v>291</v>
      </c>
      <c r="K264" s="396" t="s">
        <v>759</v>
      </c>
      <c r="L264" s="404" t="s">
        <v>735</v>
      </c>
      <c r="M264" s="401" t="s">
        <v>1740</v>
      </c>
      <c r="N264" s="398" t="s">
        <v>2113</v>
      </c>
      <c r="O264" s="398" t="s">
        <v>812</v>
      </c>
      <c r="P264" s="396" t="s">
        <v>2114</v>
      </c>
      <c r="Q264" s="398" t="s">
        <v>2115</v>
      </c>
      <c r="R264" s="397">
        <v>2500</v>
      </c>
      <c r="S264" s="398" t="s">
        <v>213</v>
      </c>
      <c r="T264" s="398" t="s">
        <v>213</v>
      </c>
      <c r="U264" s="398" t="s">
        <v>213</v>
      </c>
      <c r="V264" s="398" t="s">
        <v>214</v>
      </c>
      <c r="W264" s="398" t="s">
        <v>213</v>
      </c>
      <c r="X264" s="398" t="s">
        <v>213</v>
      </c>
      <c r="Y264" s="398" t="s">
        <v>213</v>
      </c>
      <c r="Z264" s="398" t="s">
        <v>213</v>
      </c>
      <c r="AA264" s="398" t="s">
        <v>213</v>
      </c>
      <c r="AB264" s="353"/>
      <c r="AC264" s="353"/>
      <c r="AD264" s="403" t="s">
        <v>213</v>
      </c>
      <c r="AE264" s="398" t="s">
        <v>213</v>
      </c>
      <c r="AF264" s="398" t="s">
        <v>2116</v>
      </c>
      <c r="AG264" s="396" t="s">
        <v>548</v>
      </c>
      <c r="AH264" s="398" t="s">
        <v>214</v>
      </c>
      <c r="AI264" s="398" t="s">
        <v>214</v>
      </c>
      <c r="AJ264" s="398" t="s">
        <v>260</v>
      </c>
      <c r="AK264" s="403">
        <v>2500</v>
      </c>
      <c r="AL264" s="396">
        <v>500</v>
      </c>
      <c r="AM264" s="396">
        <v>2000</v>
      </c>
      <c r="AN264" s="353"/>
      <c r="AO264" s="353"/>
      <c r="AP264" s="353"/>
      <c r="AQ264" s="403"/>
      <c r="AR264" s="396"/>
      <c r="AS264" s="396"/>
      <c r="AT264" s="403"/>
      <c r="AU264" s="353"/>
      <c r="AV264" s="353"/>
      <c r="AW264" s="403">
        <v>2500</v>
      </c>
      <c r="AX264" s="403">
        <v>2000</v>
      </c>
      <c r="AY264" s="403"/>
      <c r="AZ264" s="403"/>
      <c r="BA264" s="403"/>
      <c r="BB264" s="403"/>
      <c r="BC264" s="384">
        <v>2000</v>
      </c>
      <c r="BD264" s="353"/>
      <c r="BE264" s="353" t="s">
        <v>10</v>
      </c>
      <c r="BF264" s="353">
        <f t="shared" si="55"/>
        <v>6086.26</v>
      </c>
      <c r="BG264" s="353">
        <v>5184</v>
      </c>
      <c r="BH264" s="353">
        <v>902.26</v>
      </c>
      <c r="BI264" s="353"/>
      <c r="BJ264" s="353">
        <f t="shared" si="54"/>
        <v>3160.51</v>
      </c>
      <c r="BK264" s="353">
        <v>2500</v>
      </c>
      <c r="BL264" s="353">
        <v>660.51</v>
      </c>
      <c r="BM264" s="410">
        <v>1.59</v>
      </c>
      <c r="BN264" s="398">
        <v>10</v>
      </c>
      <c r="BO264" s="353"/>
      <c r="BP264" s="353"/>
      <c r="BQ264" s="353"/>
      <c r="BR264" s="353"/>
      <c r="BS264" s="353"/>
      <c r="BT264" s="392"/>
      <c r="BU264" s="254"/>
    </row>
    <row r="265" s="59" customFormat="1" ht="33" customHeight="1" spans="1:73">
      <c r="A265" s="352">
        <v>1</v>
      </c>
      <c r="B265" s="396" t="s">
        <v>1958</v>
      </c>
      <c r="C265" s="402" t="s">
        <v>2104</v>
      </c>
      <c r="D265" s="401">
        <v>654322</v>
      </c>
      <c r="E265" s="398" t="s">
        <v>2117</v>
      </c>
      <c r="F265" s="398" t="s">
        <v>2118</v>
      </c>
      <c r="G265" s="398" t="s">
        <v>2119</v>
      </c>
      <c r="H265" s="398" t="s">
        <v>41</v>
      </c>
      <c r="I265" s="398" t="s">
        <v>241</v>
      </c>
      <c r="J265" s="402" t="s">
        <v>291</v>
      </c>
      <c r="K265" s="396" t="s">
        <v>727</v>
      </c>
      <c r="L265" s="404" t="s">
        <v>735</v>
      </c>
      <c r="M265" s="401" t="s">
        <v>293</v>
      </c>
      <c r="N265" s="398" t="s">
        <v>2119</v>
      </c>
      <c r="O265" s="398" t="s">
        <v>996</v>
      </c>
      <c r="P265" s="396" t="s">
        <v>2120</v>
      </c>
      <c r="Q265" s="398" t="s">
        <v>2121</v>
      </c>
      <c r="R265" s="397">
        <v>22000</v>
      </c>
      <c r="S265" s="398" t="s">
        <v>213</v>
      </c>
      <c r="T265" s="398" t="s">
        <v>214</v>
      </c>
      <c r="U265" s="398" t="s">
        <v>214</v>
      </c>
      <c r="V265" s="398" t="s">
        <v>214</v>
      </c>
      <c r="W265" s="398" t="s">
        <v>213</v>
      </c>
      <c r="X265" s="398" t="s">
        <v>214</v>
      </c>
      <c r="Y265" s="398" t="s">
        <v>213</v>
      </c>
      <c r="Z265" s="398" t="s">
        <v>214</v>
      </c>
      <c r="AA265" s="398" t="s">
        <v>214</v>
      </c>
      <c r="AB265" s="353"/>
      <c r="AC265" s="353"/>
      <c r="AD265" s="403" t="s">
        <v>213</v>
      </c>
      <c r="AE265" s="398" t="s">
        <v>213</v>
      </c>
      <c r="AF265" s="398" t="s">
        <v>2122</v>
      </c>
      <c r="AG265" s="396" t="s">
        <v>548</v>
      </c>
      <c r="AH265" s="398" t="s">
        <v>214</v>
      </c>
      <c r="AI265" s="398" t="s">
        <v>214</v>
      </c>
      <c r="AJ265" s="398" t="s">
        <v>260</v>
      </c>
      <c r="AK265" s="403">
        <v>22000</v>
      </c>
      <c r="AL265" s="396">
        <v>5000</v>
      </c>
      <c r="AM265" s="396">
        <v>17000</v>
      </c>
      <c r="AN265" s="353"/>
      <c r="AO265" s="353"/>
      <c r="AP265" s="353"/>
      <c r="AQ265" s="403"/>
      <c r="AR265" s="396"/>
      <c r="AS265" s="396"/>
      <c r="AT265" s="403"/>
      <c r="AU265" s="353"/>
      <c r="AV265" s="353"/>
      <c r="AW265" s="403">
        <v>4000</v>
      </c>
      <c r="AX265" s="403">
        <v>3000</v>
      </c>
      <c r="AY265" s="403">
        <v>10000</v>
      </c>
      <c r="AZ265" s="403">
        <v>8000</v>
      </c>
      <c r="BA265" s="403">
        <v>8000</v>
      </c>
      <c r="BB265" s="403">
        <v>6000</v>
      </c>
      <c r="BC265" s="384">
        <v>3000</v>
      </c>
      <c r="BD265" s="353"/>
      <c r="BE265" s="353" t="s">
        <v>10</v>
      </c>
      <c r="BF265" s="353">
        <f t="shared" si="55"/>
        <v>52669.21</v>
      </c>
      <c r="BG265" s="353">
        <v>45000</v>
      </c>
      <c r="BH265" s="353">
        <v>7669.21</v>
      </c>
      <c r="BI265" s="353"/>
      <c r="BJ265" s="353">
        <f t="shared" si="54"/>
        <v>32800</v>
      </c>
      <c r="BK265" s="353">
        <v>22000</v>
      </c>
      <c r="BL265" s="353">
        <v>10800</v>
      </c>
      <c r="BM265" s="410">
        <v>1.27</v>
      </c>
      <c r="BN265" s="398">
        <v>10</v>
      </c>
      <c r="BO265" s="353"/>
      <c r="BP265" s="353"/>
      <c r="BQ265" s="353"/>
      <c r="BR265" s="353"/>
      <c r="BS265" s="353"/>
      <c r="BT265" s="392"/>
      <c r="BU265" s="254"/>
    </row>
    <row r="266" s="59" customFormat="1" ht="33" customHeight="1" spans="1:73">
      <c r="A266" s="352">
        <v>1</v>
      </c>
      <c r="B266" s="396" t="s">
        <v>1958</v>
      </c>
      <c r="C266" s="403" t="s">
        <v>2104</v>
      </c>
      <c r="D266" s="404">
        <v>654322</v>
      </c>
      <c r="E266" s="398" t="s">
        <v>2123</v>
      </c>
      <c r="F266" s="398" t="s">
        <v>2124</v>
      </c>
      <c r="G266" s="398" t="s">
        <v>2107</v>
      </c>
      <c r="H266" s="827" t="s">
        <v>2125</v>
      </c>
      <c r="I266" s="398" t="s">
        <v>209</v>
      </c>
      <c r="J266" s="403" t="s">
        <v>291</v>
      </c>
      <c r="K266" s="353" t="s">
        <v>759</v>
      </c>
      <c r="L266" s="404" t="s">
        <v>2126</v>
      </c>
      <c r="M266" s="404" t="s">
        <v>2127</v>
      </c>
      <c r="N266" s="398" t="s">
        <v>2107</v>
      </c>
      <c r="O266" s="398" t="s">
        <v>869</v>
      </c>
      <c r="P266" s="396" t="s">
        <v>2128</v>
      </c>
      <c r="Q266" s="398" t="s">
        <v>2129</v>
      </c>
      <c r="R266" s="397">
        <v>6100</v>
      </c>
      <c r="S266" s="398" t="s">
        <v>213</v>
      </c>
      <c r="T266" s="398" t="s">
        <v>213</v>
      </c>
      <c r="U266" s="398" t="s">
        <v>213</v>
      </c>
      <c r="V266" s="398" t="s">
        <v>214</v>
      </c>
      <c r="W266" s="398" t="s">
        <v>213</v>
      </c>
      <c r="X266" s="398" t="s">
        <v>214</v>
      </c>
      <c r="Y266" s="398" t="s">
        <v>214</v>
      </c>
      <c r="Z266" s="398" t="s">
        <v>214</v>
      </c>
      <c r="AA266" s="398" t="s">
        <v>214</v>
      </c>
      <c r="AB266" s="353"/>
      <c r="AC266" s="353"/>
      <c r="AD266" s="403" t="s">
        <v>213</v>
      </c>
      <c r="AE266" s="398" t="s">
        <v>213</v>
      </c>
      <c r="AF266" s="398" t="s">
        <v>2130</v>
      </c>
      <c r="AG266" s="396" t="s">
        <v>548</v>
      </c>
      <c r="AH266" s="398" t="s">
        <v>214</v>
      </c>
      <c r="AI266" s="398" t="s">
        <v>214</v>
      </c>
      <c r="AJ266" s="398" t="s">
        <v>260</v>
      </c>
      <c r="AK266" s="403">
        <v>6100</v>
      </c>
      <c r="AL266" s="396">
        <v>2100</v>
      </c>
      <c r="AM266" s="396">
        <v>4000</v>
      </c>
      <c r="AN266" s="353"/>
      <c r="AO266" s="353"/>
      <c r="AP266" s="353"/>
      <c r="AQ266" s="403">
        <v>3000</v>
      </c>
      <c r="AR266" s="396"/>
      <c r="AS266" s="396">
        <v>3000</v>
      </c>
      <c r="AT266" s="403"/>
      <c r="AU266" s="353"/>
      <c r="AV266" s="353"/>
      <c r="AW266" s="403">
        <v>1500</v>
      </c>
      <c r="AX266" s="403">
        <v>1000</v>
      </c>
      <c r="AY266" s="403">
        <v>1600</v>
      </c>
      <c r="AZ266" s="403"/>
      <c r="BA266" s="403"/>
      <c r="BB266" s="403"/>
      <c r="BC266" s="384">
        <v>1000</v>
      </c>
      <c r="BD266" s="353"/>
      <c r="BE266" s="353" t="s">
        <v>10</v>
      </c>
      <c r="BF266" s="353">
        <f t="shared" si="55"/>
        <v>20254.52</v>
      </c>
      <c r="BG266" s="353">
        <v>17100</v>
      </c>
      <c r="BH266" s="353">
        <v>3154.52</v>
      </c>
      <c r="BI266" s="353"/>
      <c r="BJ266" s="353">
        <f t="shared" si="54"/>
        <v>12604.66</v>
      </c>
      <c r="BK266" s="353">
        <v>6100</v>
      </c>
      <c r="BL266" s="353">
        <v>6504.66</v>
      </c>
      <c r="BM266" s="410">
        <v>1.46</v>
      </c>
      <c r="BN266" s="398">
        <v>10</v>
      </c>
      <c r="BO266" s="353"/>
      <c r="BP266" s="353"/>
      <c r="BQ266" s="353"/>
      <c r="BR266" s="353"/>
      <c r="BS266" s="353"/>
      <c r="BT266" s="392"/>
      <c r="BU266" s="254"/>
    </row>
    <row r="267" s="59" customFormat="1" ht="33" customHeight="1" spans="1:73">
      <c r="A267" s="352">
        <v>1</v>
      </c>
      <c r="B267" s="403" t="s">
        <v>1958</v>
      </c>
      <c r="C267" s="403" t="s">
        <v>2131</v>
      </c>
      <c r="D267" s="353">
        <v>654325</v>
      </c>
      <c r="E267" s="353" t="s">
        <v>2132</v>
      </c>
      <c r="F267" s="353" t="s">
        <v>2133</v>
      </c>
      <c r="G267" s="403" t="s">
        <v>2134</v>
      </c>
      <c r="H267" s="353" t="s">
        <v>29</v>
      </c>
      <c r="I267" s="398" t="s">
        <v>241</v>
      </c>
      <c r="J267" s="353">
        <v>2020</v>
      </c>
      <c r="K267" s="353" t="s">
        <v>759</v>
      </c>
      <c r="L267" s="403" t="s">
        <v>760</v>
      </c>
      <c r="M267" s="403" t="s">
        <v>2135</v>
      </c>
      <c r="N267" s="403" t="s">
        <v>2134</v>
      </c>
      <c r="O267" s="403" t="s">
        <v>2134</v>
      </c>
      <c r="P267" s="403" t="s">
        <v>2136</v>
      </c>
      <c r="Q267" s="403" t="s">
        <v>2137</v>
      </c>
      <c r="R267" s="398">
        <v>3500</v>
      </c>
      <c r="S267" s="398" t="s">
        <v>213</v>
      </c>
      <c r="T267" s="398" t="s">
        <v>214</v>
      </c>
      <c r="U267" s="398" t="s">
        <v>213</v>
      </c>
      <c r="V267" s="398" t="s">
        <v>214</v>
      </c>
      <c r="W267" s="398" t="s">
        <v>213</v>
      </c>
      <c r="X267" s="398" t="s">
        <v>214</v>
      </c>
      <c r="Y267" s="398" t="s">
        <v>214</v>
      </c>
      <c r="Z267" s="398" t="s">
        <v>214</v>
      </c>
      <c r="AA267" s="398" t="s">
        <v>214</v>
      </c>
      <c r="AB267" s="353"/>
      <c r="AC267" s="353"/>
      <c r="AD267" s="398" t="s">
        <v>213</v>
      </c>
      <c r="AE267" s="398" t="s">
        <v>213</v>
      </c>
      <c r="AF267" s="398" t="s">
        <v>2138</v>
      </c>
      <c r="AG267" s="398" t="s">
        <v>548</v>
      </c>
      <c r="AH267" s="398" t="s">
        <v>214</v>
      </c>
      <c r="AI267" s="398" t="s">
        <v>214</v>
      </c>
      <c r="AJ267" s="398" t="s">
        <v>260</v>
      </c>
      <c r="AK267" s="353">
        <v>3500</v>
      </c>
      <c r="AL267" s="353">
        <f>AK267-AM267</f>
        <v>1500</v>
      </c>
      <c r="AM267" s="353">
        <v>2000</v>
      </c>
      <c r="AN267" s="353"/>
      <c r="AO267" s="353"/>
      <c r="AP267" s="353"/>
      <c r="AQ267" s="353"/>
      <c r="AR267" s="353"/>
      <c r="AS267" s="353"/>
      <c r="AT267" s="353"/>
      <c r="AU267" s="353"/>
      <c r="AV267" s="353"/>
      <c r="AW267" s="353">
        <v>3500</v>
      </c>
      <c r="AX267" s="353">
        <v>2000</v>
      </c>
      <c r="AY267" s="353"/>
      <c r="AZ267" s="353"/>
      <c r="BA267" s="353"/>
      <c r="BB267" s="353"/>
      <c r="BC267" s="353">
        <v>2000</v>
      </c>
      <c r="BD267" s="353"/>
      <c r="BE267" s="398" t="s">
        <v>10</v>
      </c>
      <c r="BF267" s="353">
        <v>5311.72</v>
      </c>
      <c r="BG267" s="353">
        <v>5311.72</v>
      </c>
      <c r="BH267" s="353"/>
      <c r="BI267" s="353"/>
      <c r="BJ267" s="353">
        <v>4315</v>
      </c>
      <c r="BK267" s="353">
        <v>3500</v>
      </c>
      <c r="BL267" s="353">
        <v>815</v>
      </c>
      <c r="BM267" s="410">
        <v>1.31</v>
      </c>
      <c r="BN267" s="398">
        <v>10</v>
      </c>
      <c r="BO267" s="353"/>
      <c r="BP267" s="353"/>
      <c r="BQ267" s="353"/>
      <c r="BR267" s="353"/>
      <c r="BS267" s="353"/>
      <c r="BT267" s="392"/>
      <c r="BU267" s="353"/>
    </row>
    <row r="268" s="59" customFormat="1" ht="33" customHeight="1" spans="1:73">
      <c r="A268" s="352">
        <v>1</v>
      </c>
      <c r="B268" s="403" t="s">
        <v>1958</v>
      </c>
      <c r="C268" s="403" t="s">
        <v>2131</v>
      </c>
      <c r="D268" s="353">
        <v>654325</v>
      </c>
      <c r="E268" s="353" t="s">
        <v>2146</v>
      </c>
      <c r="F268" s="353" t="s">
        <v>2147</v>
      </c>
      <c r="G268" s="403" t="s">
        <v>2134</v>
      </c>
      <c r="H268" s="353" t="s">
        <v>29</v>
      </c>
      <c r="I268" s="398" t="s">
        <v>241</v>
      </c>
      <c r="J268" s="353">
        <v>2020</v>
      </c>
      <c r="K268" s="353" t="s">
        <v>759</v>
      </c>
      <c r="L268" s="403" t="s">
        <v>760</v>
      </c>
      <c r="M268" s="403" t="s">
        <v>2135</v>
      </c>
      <c r="N268" s="403" t="s">
        <v>2134</v>
      </c>
      <c r="O268" s="403" t="s">
        <v>2134</v>
      </c>
      <c r="P268" s="403" t="s">
        <v>2148</v>
      </c>
      <c r="Q268" s="403" t="s">
        <v>2149</v>
      </c>
      <c r="R268" s="398">
        <v>3200</v>
      </c>
      <c r="S268" s="398" t="s">
        <v>213</v>
      </c>
      <c r="T268" s="398" t="s">
        <v>214</v>
      </c>
      <c r="U268" s="398" t="s">
        <v>213</v>
      </c>
      <c r="V268" s="398" t="s">
        <v>214</v>
      </c>
      <c r="W268" s="398" t="s">
        <v>213</v>
      </c>
      <c r="X268" s="398" t="s">
        <v>214</v>
      </c>
      <c r="Y268" s="398" t="s">
        <v>214</v>
      </c>
      <c r="Z268" s="398" t="s">
        <v>214</v>
      </c>
      <c r="AA268" s="398" t="s">
        <v>214</v>
      </c>
      <c r="AB268" s="353"/>
      <c r="AC268" s="353"/>
      <c r="AD268" s="398" t="s">
        <v>213</v>
      </c>
      <c r="AE268" s="398" t="s">
        <v>213</v>
      </c>
      <c r="AF268" s="398" t="s">
        <v>2150</v>
      </c>
      <c r="AG268" s="398" t="s">
        <v>548</v>
      </c>
      <c r="AH268" s="398" t="s">
        <v>214</v>
      </c>
      <c r="AI268" s="398" t="s">
        <v>214</v>
      </c>
      <c r="AJ268" s="398" t="s">
        <v>260</v>
      </c>
      <c r="AK268" s="353">
        <v>3200</v>
      </c>
      <c r="AL268" s="353">
        <f>AK268-AM268</f>
        <v>1200</v>
      </c>
      <c r="AM268" s="353">
        <v>2000</v>
      </c>
      <c r="AN268" s="353"/>
      <c r="AO268" s="353"/>
      <c r="AP268" s="353"/>
      <c r="AQ268" s="353"/>
      <c r="AR268" s="353"/>
      <c r="AS268" s="353"/>
      <c r="AT268" s="353"/>
      <c r="AU268" s="353"/>
      <c r="AV268" s="353"/>
      <c r="AW268" s="353">
        <v>3200</v>
      </c>
      <c r="AX268" s="353">
        <v>2000</v>
      </c>
      <c r="AY268" s="353"/>
      <c r="AZ268" s="353"/>
      <c r="BA268" s="353"/>
      <c r="BB268" s="353"/>
      <c r="BC268" s="353">
        <v>2000</v>
      </c>
      <c r="BD268" s="353"/>
      <c r="BE268" s="398" t="s">
        <v>10</v>
      </c>
      <c r="BF268" s="353">
        <v>18050</v>
      </c>
      <c r="BG268" s="353">
        <v>18050</v>
      </c>
      <c r="BH268" s="353"/>
      <c r="BI268" s="353"/>
      <c r="BJ268" s="353">
        <v>17024</v>
      </c>
      <c r="BK268" s="353">
        <v>3200</v>
      </c>
      <c r="BL268" s="353">
        <v>13824</v>
      </c>
      <c r="BM268" s="410">
        <v>1.25</v>
      </c>
      <c r="BN268" s="398">
        <v>10</v>
      </c>
      <c r="BO268" s="353"/>
      <c r="BP268" s="353"/>
      <c r="BQ268" s="353"/>
      <c r="BR268" s="353"/>
      <c r="BS268" s="353"/>
      <c r="BT268" s="392"/>
      <c r="BU268" s="353"/>
    </row>
    <row r="269" s="60" customFormat="1" ht="33" customHeight="1" spans="1:73">
      <c r="A269" s="352">
        <v>1</v>
      </c>
      <c r="B269" s="398" t="s">
        <v>1958</v>
      </c>
      <c r="C269" s="398" t="s">
        <v>2151</v>
      </c>
      <c r="D269" s="398">
        <v>654300</v>
      </c>
      <c r="E269" s="398" t="s">
        <v>2152</v>
      </c>
      <c r="F269" s="398" t="s">
        <v>2153</v>
      </c>
      <c r="G269" s="398" t="s">
        <v>2154</v>
      </c>
      <c r="H269" s="384" t="s">
        <v>1591</v>
      </c>
      <c r="I269" s="398" t="s">
        <v>241</v>
      </c>
      <c r="J269" s="406" t="s">
        <v>291</v>
      </c>
      <c r="K269" s="406">
        <v>2</v>
      </c>
      <c r="L269" s="407">
        <v>44317</v>
      </c>
      <c r="M269" s="407">
        <v>44835</v>
      </c>
      <c r="N269" s="398" t="s">
        <v>2154</v>
      </c>
      <c r="O269" s="398" t="s">
        <v>2154</v>
      </c>
      <c r="P269" s="398" t="s">
        <v>2155</v>
      </c>
      <c r="Q269" s="398" t="s">
        <v>2156</v>
      </c>
      <c r="R269" s="398">
        <v>8800</v>
      </c>
      <c r="S269" s="398" t="s">
        <v>213</v>
      </c>
      <c r="T269" s="398" t="s">
        <v>214</v>
      </c>
      <c r="U269" s="398" t="s">
        <v>214</v>
      </c>
      <c r="V269" s="398" t="s">
        <v>214</v>
      </c>
      <c r="W269" s="398" t="s">
        <v>214</v>
      </c>
      <c r="X269" s="398" t="s">
        <v>214</v>
      </c>
      <c r="Y269" s="398" t="s">
        <v>214</v>
      </c>
      <c r="Z269" s="398" t="s">
        <v>214</v>
      </c>
      <c r="AA269" s="398" t="s">
        <v>214</v>
      </c>
      <c r="AB269" s="398"/>
      <c r="AC269" s="398"/>
      <c r="AD269" s="398" t="s">
        <v>213</v>
      </c>
      <c r="AE269" s="398" t="s">
        <v>213</v>
      </c>
      <c r="AF269" s="398" t="s">
        <v>2157</v>
      </c>
      <c r="AG269" s="398" t="s">
        <v>423</v>
      </c>
      <c r="AH269" s="398" t="s">
        <v>214</v>
      </c>
      <c r="AI269" s="398" t="s">
        <v>214</v>
      </c>
      <c r="AJ269" s="398" t="s">
        <v>236</v>
      </c>
      <c r="AK269" s="403">
        <f>AL269+AM269+AN269+AO269+AP269</f>
        <v>8800</v>
      </c>
      <c r="AL269" s="398">
        <v>5800</v>
      </c>
      <c r="AM269" s="398">
        <v>3000</v>
      </c>
      <c r="AN269" s="353"/>
      <c r="AO269" s="353"/>
      <c r="AP269" s="353"/>
      <c r="AQ269" s="353"/>
      <c r="AR269" s="353"/>
      <c r="AS269" s="398"/>
      <c r="AT269" s="353"/>
      <c r="AU269" s="353"/>
      <c r="AV269" s="353"/>
      <c r="AW269" s="398">
        <v>8800</v>
      </c>
      <c r="AX269" s="398">
        <v>3000</v>
      </c>
      <c r="AY269" s="353"/>
      <c r="AZ269" s="353"/>
      <c r="BA269" s="353"/>
      <c r="BB269" s="353"/>
      <c r="BC269" s="384">
        <v>3000</v>
      </c>
      <c r="BD269" s="377"/>
      <c r="BE269" s="398">
        <v>10</v>
      </c>
      <c r="BF269" s="398">
        <v>18402.5</v>
      </c>
      <c r="BG269" s="398">
        <v>18402.5</v>
      </c>
      <c r="BH269" s="353"/>
      <c r="BI269" s="353"/>
      <c r="BJ269" s="398">
        <f>BK269+BL269</f>
        <v>12688</v>
      </c>
      <c r="BK269" s="398">
        <v>8800</v>
      </c>
      <c r="BL269" s="398">
        <v>3888</v>
      </c>
      <c r="BM269" s="410">
        <v>3.4</v>
      </c>
      <c r="BN269" s="353">
        <v>10</v>
      </c>
      <c r="BO269" s="353"/>
      <c r="BP269" s="353"/>
      <c r="BQ269" s="353"/>
      <c r="BR269" s="353"/>
      <c r="BS269" s="353"/>
      <c r="BT269" s="392"/>
      <c r="BU269" s="353"/>
    </row>
  </sheetData>
  <mergeCells count="103">
    <mergeCell ref="A1:BU1"/>
    <mergeCell ref="A2:B2"/>
    <mergeCell ref="BT2:BU2"/>
    <mergeCell ref="B3:D3"/>
    <mergeCell ref="E3:R3"/>
    <mergeCell ref="S3:AE3"/>
    <mergeCell ref="AF3:AJ3"/>
    <mergeCell ref="AK3:BE3"/>
    <mergeCell ref="BF3:BN3"/>
    <mergeCell ref="BO3:BT3"/>
    <mergeCell ref="S4:AA4"/>
    <mergeCell ref="AB4:AC4"/>
    <mergeCell ref="AK4:AP4"/>
    <mergeCell ref="AQ4:AV4"/>
    <mergeCell ref="AW4:BB4"/>
    <mergeCell ref="BC4:BE4"/>
    <mergeCell ref="BF4:BI4"/>
    <mergeCell ref="BJ4:BL4"/>
    <mergeCell ref="AW5:AX5"/>
    <mergeCell ref="AY5:AZ5"/>
    <mergeCell ref="BA5:BB5"/>
    <mergeCell ref="A7:F7"/>
    <mergeCell ref="A8:F8"/>
    <mergeCell ref="A45:F45"/>
    <mergeCell ref="A57:F57"/>
    <mergeCell ref="A71:F71"/>
    <mergeCell ref="A84:F84"/>
    <mergeCell ref="A105:F105"/>
    <mergeCell ref="A111:F111"/>
    <mergeCell ref="A133:F133"/>
    <mergeCell ref="A155:E155"/>
    <mergeCell ref="A161:F161"/>
    <mergeCell ref="A181:F181"/>
    <mergeCell ref="A194:F194"/>
    <mergeCell ref="A213:F213"/>
    <mergeCell ref="A239:F239"/>
    <mergeCell ref="A3: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5:S6"/>
    <mergeCell ref="T5:T6"/>
    <mergeCell ref="U5:U6"/>
    <mergeCell ref="V5:V6"/>
    <mergeCell ref="W5:W6"/>
    <mergeCell ref="X5:X6"/>
    <mergeCell ref="Y5:Y6"/>
    <mergeCell ref="Z5:Z6"/>
    <mergeCell ref="AA5:AA6"/>
    <mergeCell ref="AB5:AB6"/>
    <mergeCell ref="AC5:AC6"/>
    <mergeCell ref="AD4:AD6"/>
    <mergeCell ref="AE4:AE6"/>
    <mergeCell ref="AF4:AF6"/>
    <mergeCell ref="AG4:AG6"/>
    <mergeCell ref="AH4:AH6"/>
    <mergeCell ref="AI4:AI6"/>
    <mergeCell ref="AJ4:AJ6"/>
    <mergeCell ref="AK5:AK6"/>
    <mergeCell ref="AL5:AL6"/>
    <mergeCell ref="AM5:AM6"/>
    <mergeCell ref="AN5:AN6"/>
    <mergeCell ref="AO5:AO6"/>
    <mergeCell ref="AP5:AP6"/>
    <mergeCell ref="AQ5:AQ6"/>
    <mergeCell ref="AR5:AR6"/>
    <mergeCell ref="AS5:AS6"/>
    <mergeCell ref="AT5:AT6"/>
    <mergeCell ref="AU5:AU6"/>
    <mergeCell ref="AV5:AV6"/>
    <mergeCell ref="BC5:BC6"/>
    <mergeCell ref="BD5:BD6"/>
    <mergeCell ref="BE5:BE6"/>
    <mergeCell ref="BF5:BF6"/>
    <mergeCell ref="BG5:BG6"/>
    <mergeCell ref="BH5:BH6"/>
    <mergeCell ref="BI5:BI6"/>
    <mergeCell ref="BJ5:BJ6"/>
    <mergeCell ref="BK5:BK6"/>
    <mergeCell ref="BL5:BL6"/>
    <mergeCell ref="BM4:BM6"/>
    <mergeCell ref="BN4:BN6"/>
    <mergeCell ref="BO4:BO6"/>
    <mergeCell ref="BP4:BP6"/>
    <mergeCell ref="BQ4:BQ6"/>
    <mergeCell ref="BR4:BR6"/>
    <mergeCell ref="BS4:BS6"/>
    <mergeCell ref="BT4:BT6"/>
    <mergeCell ref="BU3:BU6"/>
  </mergeCells>
  <conditionalFormatting sqref="AF106">
    <cfRule type="duplicateValues" dxfId="0" priority="5"/>
  </conditionalFormatting>
  <conditionalFormatting sqref="AF107">
    <cfRule type="duplicateValues" dxfId="0" priority="4"/>
  </conditionalFormatting>
  <conditionalFormatting sqref="AF108">
    <cfRule type="duplicateValues" dxfId="0" priority="3"/>
  </conditionalFormatting>
  <conditionalFormatting sqref="AF109">
    <cfRule type="duplicateValues" dxfId="0" priority="2"/>
  </conditionalFormatting>
  <conditionalFormatting sqref="AF110">
    <cfRule type="duplicateValues" dxfId="0" priority="1"/>
  </conditionalFormatting>
  <dataValidations count="63">
    <dataValidation type="list" allowBlank="1" showInputMessage="1" showErrorMessage="1" sqref="H10">
      <formula1>'[62]数据项辅助（勿删！！！）'!#REF!</formula1>
    </dataValidation>
    <dataValidation type="list" allowBlank="1" showInputMessage="1" showErrorMessage="1" sqref="AJ15 AJ106 AJ107 AJ134 AJ135 AJ136 AJ137 AJ138 AJ139 AJ140 AJ141 AJ142 AJ143 AJ144 AJ145 AJ146 AJ147 AJ148 AJ149 AJ150 AJ151 AJ152 AJ153 AJ154 AJ182 AJ183 AJ184 AJ185 AJ186 AJ187 AJ188 AJ189 AJ190 AJ191 AJ192 AJ193 AJ212 AJ214 AJ237 AJ238 AJ240 AJ241 AJ243 AJ246 AJ250 AJ251 AJ252 AJ253 AJ254 AJ255 AJ263 AJ264 AJ265 AJ266 AJ19:AJ22 AJ25:AJ26 AJ29:AJ31 AJ38:AJ40 AJ42:AJ44 AJ46:AJ56 AJ57:AJ70 AJ114:AJ116 AJ119:AJ132 AJ156:AJ160 AJ162:AJ180 AJ195:AJ198 AJ200:AJ202 AJ204:AJ206 AJ208:AJ210 AJ215:AJ225 AJ226:AJ228 AJ229:AJ231 AJ232:AJ236 AJ244:AJ245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formula1>"一级,二级,三级,四级,五级"</formula1>
    </dataValidation>
    <dataValidation type="list" allowBlank="1" showInputMessage="1" showErrorMessage="1" sqref="H12">
      <formula1>'[63]数据项辅助（勿删！！！）'!#REF!</formula1>
    </dataValidation>
    <dataValidation type="list" allowBlank="1" showInputMessage="1" showErrorMessage="1" sqref="H16">
      <formula1>'[66]数据项辅助（勿删！！！）'!#REF!</formula1>
    </dataValidation>
    <dataValidation type="list" allowBlank="1" showInputMessage="1" showErrorMessage="1" sqref="H13">
      <formula1>'[64]数据项辅助（勿删！！！）'!#REF!</formula1>
    </dataValidation>
    <dataValidation type="list" allowBlank="1" showInputMessage="1" showErrorMessage="1" sqref="H121:H124 BE121:BE124">
      <formula1>'[56]数据项辅助（勿删！！！）'!#REF!</formula1>
    </dataValidation>
    <dataValidation type="list" allowBlank="1" showInputMessage="1" showErrorMessage="1" sqref="H242 H262 H240:H241">
      <formula1>'[47]数据项辅助（勿删！！！）'!#REF!</formula1>
    </dataValidation>
    <dataValidation type="list" allowBlank="1" showInputMessage="1" showErrorMessage="1" sqref="H14">
      <formula1>'[65]数据项辅助（勿删！！！）'!#REF!</formula1>
    </dataValidation>
    <dataValidation type="list" allowBlank="1" showInputMessage="1" showErrorMessage="1" sqref="H15">
      <formula1>'[8]数据项辅助（勿删！！！）'!#REF!</formula1>
    </dataValidation>
    <dataValidation type="list" allowBlank="1" showInputMessage="1" showErrorMessage="1" sqref="S15:AA15 AH15 U17 AD20:AE20 JP20:JQ20 TL20:TM20 ADH20:ADI20 AND20:ANE20 AWZ20:AXA20 BGV20:BGW20 BQR20:BQS20 CAN20:CAO20 CKJ20:CKK20 CUF20:CUG20 DEB20:DEC20 DNX20:DNY20 DXT20:DXU20 EHP20:EHQ20 ERL20:ERM20 FBH20:FBI20 FLD20:FLE20 FUZ20:FVA20 GEV20:GEW20 GOR20:GOS20 GYN20:GYO20 HIJ20:HIK20 HSF20:HSG20 ICB20:ICC20 ILX20:ILY20 IVT20:IVU20 JFP20:JFQ20 JPL20:JPM20 JZH20:JZI20 KJD20:KJE20 KSZ20:KTA20 LCV20:LCW20 LMR20:LMS20 LWN20:LWO20 MGJ20:MGK20 MQF20:MQG20 NAB20:NAC20 NJX20:NJY20 NTT20:NTU20 ODP20:ODQ20 ONL20:ONM20 OXH20:OXI20 PHD20:PHE20 PQZ20:PRA20 QAV20:QAW20 QKR20:QKS20 QUN20:QUO20 REJ20:REK20 ROF20:ROG20 RYB20:RYC20 SHX20:SHY20 SRT20:SRU20 TBP20:TBQ20 TLL20:TLM20 TVH20:TVI20 UFD20:UFE20 UOZ20:UPA20 UYV20:UYW20 VIR20:VIS20 VSN20:VSO20 WCJ20:WCK20 WMF20:WMG20 WWB20:WWC20 W34:X34 AA34 S36:Z36 S40:AA40 AD40:AE40 S42:AA42 AH42 S106:AA106 AD106:AE106 AH106 S107:AA107 AD107:AE107 AH107 AI120 AI132 S134:U134 V134 W134 X134 Y134 Z134 AA134 AD134:AE134 AH134 AI134 AD135:AE135 AH135 AI135 AD136:AE136 AH136 AI136 AD137:AE137 AH137 AI137 S138:U138 V138 W138 X138 Y138 Z138 AA138 AD138:AE138 AH138 AI138 S139:U139 V139 W139 X139 Y139 Z139 AA139 AD139:AE139 AH139 AI139 AD140:AE140 AH140 AI140 AD141:AE141 AH141 AI141 S142:U142 V142 W142 X142 Y142 Z142 AA142 AD142:AE142 AH142 AI142 AD143:AE143 AH143 AI143 AD144:AE144 AH144 AI144 S145:U145 V145 W145 X145 Y145 Z145 AA145 AD145:AE145 AH145 AI145 S146:U146 V146 W146 X146 Y146 Z146 AA146 AD146:AE146 AH146 AI146 S147:U147 V147 W147 X147 Y147 Z147 AA147 AD147:AE147 AH147 AI147 AD148:AE148 AH148 AI148 AD149:AE149 AH149 AI149 S150:U150 V150 W150 X150 Y150 Z150 AA150 AD150:AE150 AH150 AI150 S151:U151 V151 W151 X151 Y151 Z151 AA151 AD151:AE151 AH151 AI151 S152:U152 V152 W152 X152 Y152 Z152 AA152 AD152:AE152 AH152 AI152 AD153:AE153 AH153 AI153 AD154:AE154 AH154 AI154 S182 T182:U182 V182:AA182 AD182 AE182 AH182 AI182 S183 T183:U183 V183:AA183 AH183 AI183 S184 T184:U184 V184:AA184 AH184 AI184 S185 T185:U185 V185:AA185 AD185 AE185 AH185 AI185 S186 T186:U186 V186:AA186 AH186 AI186 S187 T187:U187 V187:AA187 AH187 S188 T188:U188 V188:AA188 AH188 AI188 S189 T189:U189 V189:AA189 AH189 AI189 S190 T190:U190 V190:AA190 AH190 AI190 S191 T191:U191 V191:AA191 AD191 AE191 AH191 AI191 S192 T192:U192 V192:AA192 AD192 AE192 AH192 AI192 S193 T193:U193 V193:AA193 AD193 AE193 AH193 AI193 AI200 AI204 AI208 S212:AA212 AD212:AE212 AH212 AI212 S214 T214:U214 V214 W214:AA214 AD214:AE214 AI214 T215:U215 V215 W215:AA215 V223 W223 X223 Y223:AA223 V224:Z224 AA224 T225:U225 V225:AA225 T226:U226 T227:U227 T228:U228 T232:U232 T233:U233 S240 T240 U240 V240 W240 X240 Y240:Z240 AA240 AD240 AE240 AH240 S241 T241:U241 V241:AA241 AD241:AE241 AH241 S243 T243:U243 V243:AA243 AD243:AE243 AH243 S246 T246:U246 V246:AA246 AD246:AE246 AH246 AI246 S247 T247:U247 V247:AA247 S248 T248:U248 V248:AA248 S250:AA250 AD250:AE250 AH250 AI250 S251 T251:U251 V251:AA251 AD251:AE251 AH251 S252 T252:U252 V252:AA252 AD252:AE252 AH252 AD253:AE253 AH253 S254 T254:U254 V254:AA254 AD254:AE254 AH254 AI254 S255 T255:U255 V255:AA255 AD255:AE255 AH255 AI255 S263:AA263 AD263:AE263 AH263 S264:AA264 AD264:AE264 AH264 S265:AA265 AD265:AE265 AH265 S266:AA266 AD266:AE266 AH266 S215:S225 S226:S228 S229:S231 S232:S236 S237:S238 S244:S245 T216:T217 U216:U217 V135:V137 V140:V141 V143:V144 V148:V149 V153:V154 W135:W137 W140:W141 W143:W144 W148:W149 W153:W154 X135:X137 X140:X141 X143:X144 X148:X149 X153:X154 Y135:Y137 Y140:Y141 Y143:Y144 Y148:Y149 Y153:Y154 Z135:Z137 Z140:Z141 Z143:Z144 Z148:Z149 Z153:Z154 AA135:AA137 AA140:AA141 AA143:AA144 AA148:AA149 AA153:AA154 AD183:AD184 AD186:AD188 AD189:AD190 AE183:AE184 AE186:AE188 AE189:AE190 AH19:AH22 AH25:AH26 AH30:AH31 AH85:AH87 AH114:AH116 AH119:AH120 AH125:AH132 AH195:AH198 AH200:AH202 AH204:AH206 AH208:AH210 AH214:AH225 AH226:AH238 AH244:AH245 AI195:AI196 AI215:AI225 AI226:AI228 AI229:AI231 AI232:AI236 AI237:AI238 JT19:JT20 TP19:TP20 ADL19:ADL20 ANH19:ANH20 AXD19:AXD20 BGZ19:BGZ20 BQV19:BQV20 CAR19:CAR20 CKN19:CKN20 CUJ19:CUJ20 DEF19:DEF20 DOB19:DOB20 DXX19:DXX20 EHT19:EHT20 ERP19:ERP20 FBL19:FBL20 FLH19:FLH20 FVD19:FVD20 GEZ19:GEZ20 GOV19:GOV20 GYR19:GYR20 HIN19:HIN20 HSJ19:HSJ20 ICF19:ICF20 IMB19:IMB20 IVX19:IVX20 JFT19:JFT20 JPP19:JPP20 JZL19:JZL20 KJH19:KJH20 KTD19:KTD20 LCZ19:LCZ20 LMV19:LMV20 LWR19:LWR20 MGN19:MGN20 MQJ19:MQJ20 NAF19:NAF20 NKB19:NKB20 NTX19:NTX20 ODT19:ODT20 ONP19:ONP20 OXL19:OXL20 PHH19:PHH20 PRD19:PRD20 QAZ19:QAZ20 QKV19:QKV20 QUR19:QUR20 REN19:REN20 ROJ19:ROJ20 RYF19:RYF20 SIB19:SIB20 SRX19:SRX20 TBT19:TBT20 TLP19:TLP20 TVL19:TVL20 UFH19:UFH20 UPD19:UPD20 UYZ19:UYZ20 VIV19:VIV20 VSR19:VSR20 WCN19:WCN20 WMJ19:WMJ20 WWF19:WWF20 AD85:AE87 AD196:AE198 AD208:AE210 AD226:AE228 T229:U231 AD229:AE231 AD42:AE44 AD114:AE116 AD204:AE206 T234:U236 AD30:AE31 V216:W217 T244:U245 AD244:AE245 AD15:AE16 AD25:AE26 T237:U238 AD237:AE238 AD247:AE248 CJY19:CKG20 FUO19:FUW20 JFE19:JFM20 MPU19:MQC20 QAK19:QAS20 TLA19:TLI20 WVQ19:WVY20 JE19:JM20 CTU19:CUC20 GEK19:GES20 JPA19:JPI20 MZQ19:MZY20 QKG19:QKO20 TUW19:TVE20 TA19:TI20 DDQ19:DDY20 GOG19:GOO20 JYW19:JZE20 NJM19:NJU20 QUC19:QUK20 UES19:UFA20 ACW19:ADE20 DNM19:DNU20 GYC19:GYK20 KIS19:KJA20 NTI19:NTQ20 RDY19:REG20 UOO19:UOW20 AMS19:ANA20 DXI19:DXQ20 HHY19:HIG20 KSO19:KSW20 ODE19:ODM20 RNU19:ROC20 UYK19:UYS20 AWO19:AWW20 EHE19:EHM20 HRU19:HSC20 LCK19:LCS20 ONA19:ONI20 RXQ19:RXY20 VIG19:VIO20 BGK19:BGS20 ERA19:ERI20 IBQ19:IBY20 LMG19:LMO20 OWW19:OXE20 SHM19:SHU20 VSC19:VSK20 BQG19:BQO20 FAW19:FBE20 ILM19:ILU20 LWC19:LWK20 PGS19:PHA20 SRI19:SRQ20 WBY19:WCG20 S25:AA26 CAC19:CAK20 FKS19:FLA20 IVI19:IVQ20 MFY19:MGG20 PQO19:PQW20 TBE19:TBM20 WLU19:WMC20 AD232:AE236 S19:AA22 AH38:AI40 AD200:AE202 S30:AA31 X43:AA44 S43:V44 AD46:AE56 AH46:AI56 AD57:AE70 AH57:AI70 S46:AA56 S143:U144 S153:U154 V226:AA228 V229:AA231 S85:AA87 S196:AA198 S208:AA210 S114:AA116 S204:AA206 S57:AA70 S200:AA202 S119:AA132 S140:U141 S148:U149 AD119:AE132 S135:U137 AD156:AE160 AH156:AI160 S156:AA160 V218:AA222 AD162:AE180 AH162:AI180 S162:AA180 X216:AA217 T218:U224 AD215:AE225 V244:AA245 V237:AA238 V232:AA236">
      <formula1>"是,否"</formula1>
    </dataValidation>
    <dataValidation type="list" allowBlank="1" showInputMessage="1" showErrorMessage="1" sqref="H37:H39">
      <formula1>'[91]数据项辅助（勿删！！！）'!#REF!</formula1>
    </dataValidation>
    <dataValidation type="list" allowBlank="1" showInputMessage="1" showErrorMessage="1" sqref="H243 BE243 H246 BE246 H244:H245 BE244:BE245 BE247:BE248">
      <formula1>'[48]数据项辅助（勿删！！！）'!#REF!</formula1>
    </dataValidation>
    <dataValidation type="list" allowBlank="1" showInputMessage="1" showErrorMessage="1" sqref="H119 BE119">
      <formula1>'[38]数据项辅助（勿删！！！）'!#REF!</formula1>
    </dataValidation>
    <dataValidation type="list" allowBlank="1" showInputMessage="1" showErrorMessage="1" sqref="H26">
      <formula1>'[73]数据项辅助（勿删！！！）'!#REF!</formula1>
    </dataValidation>
    <dataValidation type="list" allowBlank="1" showInputMessage="1" showErrorMessage="1" sqref="H18">
      <formula1>'[67]数据项辅助（勿删！！！）'!#REF!</formula1>
    </dataValidation>
    <dataValidation type="list" allowBlank="1" showInputMessage="1" showErrorMessage="1" sqref="H72 BE72 H73 H74:H83 BE73:BE83">
      <formula1>'[34]数据项辅助（勿删！！！）'!#REF!</formula1>
    </dataValidation>
    <dataValidation type="list" allowBlank="1" showInputMessage="1" showErrorMessage="1" sqref="IU20 SQ20 ACM20 AMI20 AWE20 BGA20 BPW20 BZS20 CJO20 CTK20 DDG20 DNC20 DWY20 EGU20 EQQ20 FAM20 FKI20 FUE20 GEA20 GNW20 GXS20 HHO20 HRK20 IBG20 ILC20 IUY20 JEU20 JOQ20 JYM20 KII20 KSE20 LCA20 LLW20 LVS20 MFO20 MPK20 MZG20 NJC20 NSY20 OCU20 OMQ20 OWM20 PGI20 PQE20 QAA20 QJW20 QTS20 RDO20 RNK20 RXG20 SHC20 SQY20 TAU20 TKQ20 TUM20 UEI20 UOE20 UYA20 VHW20 VRS20 WBO20 WLK20 WVG20 I36 I91 I104 I105 I106 I107 I134 I135 I136 I137 I138 I139 I140 I141 I142 I143 I144 I145 I146 I147 I148 I149 I150 I151 I152 I153 I154 I156 I157 I158 I159 I160 I182 I183 I184 I185 I186 I187 I188 I189 I190 I191 I192 I193 I212 I214 I220 I221 I222 I240 I241 I243 I246 I249 I250 I251 I252 I253 I254 I255 I263 I264 I265 I266 I268 I25:I26 I46:I56 I57:I70 I85:I88 I89:I90 I92:I95 I96:I98 I99:I100 I101:I103 I114:I116 I119:I132 I162:I180 I196:I198 I200:I202 I204:I206 I208:I210 I215:I219 I223:I225 I226:I228 I229:I231 I232:I236 I237:I238 I244:I245">
      <formula1>"未开工,在建"</formula1>
    </dataValidation>
    <dataValidation type="list" allowBlank="1" showInputMessage="1" showErrorMessage="1" sqref="H44">
      <formula1>'[86]数据项辅助（勿删！！！）'!#REF!</formula1>
    </dataValidation>
    <dataValidation type="list" allowBlank="1" showInputMessage="1" showErrorMessage="1" sqref="H21">
      <formula1>'[68]数据项辅助（勿删！！！）'!#REF!</formula1>
    </dataValidation>
    <dataValidation type="list" allowBlank="1" showInputMessage="1" showErrorMessage="1" sqref="H22">
      <formula1>'[69]数据项辅助（勿删！！！）'!#REF!</formula1>
    </dataValidation>
    <dataValidation type="list" allowBlank="1" showInputMessage="1" showErrorMessage="1" sqref="H23">
      <formula1>'[70]数据项辅助（勿删！！！）'!#REF!</formula1>
    </dataValidation>
    <dataValidation type="list" allowBlank="1" showInputMessage="1" showErrorMessage="1" sqref="H30">
      <formula1>'[77]数据项辅助（勿删！！！）'!#REF!</formula1>
    </dataValidation>
    <dataValidation type="list" allowBlank="1" showInputMessage="1" showErrorMessage="1" sqref="H24">
      <formula1>'[71]数据项辅助（勿删！！！）'!#REF!</formula1>
    </dataValidation>
    <dataValidation type="list" allowBlank="1" showInputMessage="1" showErrorMessage="1" sqref="H25">
      <formula1>'[72]数据项辅助（勿删！！！）'!#REF!</formula1>
    </dataValidation>
    <dataValidation type="list" allowBlank="1" showInputMessage="1" showErrorMessage="1" sqref="H27">
      <formula1>'[74]数据项辅助（勿删！！！）'!#REF!</formula1>
    </dataValidation>
    <dataValidation type="list" allowBlank="1" showInputMessage="1" showErrorMessage="1" sqref="H28">
      <formula1>'[75]数据项辅助（勿删！！！）'!#REF!</formula1>
    </dataValidation>
    <dataValidation type="list" allowBlank="1" showInputMessage="1" showErrorMessage="1" sqref="H29">
      <formula1>'[76]数据项辅助（勿删！！！）'!#REF!</formula1>
    </dataValidation>
    <dataValidation type="list" allowBlank="1" showInputMessage="1" showErrorMessage="1" sqref="H31">
      <formula1>'[78]数据项辅助（勿删！！！）'!#REF!</formula1>
    </dataValidation>
    <dataValidation type="list" allowBlank="1" showInputMessage="1" showErrorMessage="1" sqref="H256 BE256 H257 BE257 H258 BE258 H259 BE259 BF256:BF257">
      <formula1>'[51]数据项辅助（勿删！！！）'!#REF!</formula1>
    </dataValidation>
    <dataValidation type="list" allowBlank="1" showInputMessage="1" showErrorMessage="1" sqref="H254 BE254 H255 BE255">
      <formula1>'[50]数据项辅助（勿删！！！）'!#REF!</formula1>
    </dataValidation>
    <dataValidation type="list" allowBlank="1" showInputMessage="1" showErrorMessage="1" sqref="H32">
      <formula1>'[79]数据项辅助（勿删！！！）'!#REF!</formula1>
    </dataValidation>
    <dataValidation type="list" allowBlank="1" showInputMessage="1" showErrorMessage="1" sqref="H33">
      <formula1>'[80]数据项辅助（勿删！！！）'!#REF!</formula1>
    </dataValidation>
    <dataValidation type="list" allowBlank="1" showInputMessage="1" showErrorMessage="1" sqref="H35">
      <formula1>'[81]数据项辅助（勿删！！！）'!#REF!</formula1>
    </dataValidation>
    <dataValidation type="list" allowBlank="1" showInputMessage="1" showErrorMessage="1" sqref="H132 BE132">
      <formula1>'[40]数据项辅助（勿删！！！）'!#REF!</formula1>
    </dataValidation>
    <dataValidation type="list" allowBlank="1" showInputMessage="1" showErrorMessage="1" sqref="H36">
      <formula1>'[82]数据项辅助（勿删！！！）'!#REF!</formula1>
    </dataValidation>
    <dataValidation type="list" allowBlank="1" showInputMessage="1" showErrorMessage="1" sqref="H40">
      <formula1>'[83]数据项辅助（勿删！！！）'!#REF!</formula1>
    </dataValidation>
    <dataValidation type="list" allowBlank="1" showInputMessage="1" showErrorMessage="1" sqref="H41">
      <formula1>'[29]数据项辅助（勿删！！！）'!#REF!</formula1>
    </dataValidation>
    <dataValidation type="list" allowBlank="1" showInputMessage="1" showErrorMessage="1" sqref="H42">
      <formula1>'[84]数据项辅助（勿删！！！）'!#REF!</formula1>
    </dataValidation>
    <dataValidation type="list" allowBlank="1" showInputMessage="1" showErrorMessage="1" sqref="AG42">
      <formula1>[31]Sheet1!#REF!</formula1>
    </dataValidation>
    <dataValidation type="list" allowBlank="1" showInputMessage="1" showErrorMessage="1" sqref="H43">
      <formula1>'[85]数据项辅助（勿删！！！）'!#REF!</formula1>
    </dataValidation>
    <dataValidation type="list" allowBlank="1" showInputMessage="1" showErrorMessage="1" sqref="H91 BE91 H104 BE104 H85:H88 H89:H90 H92:H95 H96:H98 H99:H100 H101:H103 BE85:BE88 BE89:BE90 BE92:BE95 BE96:BE98 BE99:BE100 BE101:BE103">
      <formula1>'[87]数据项辅助（勿删！！！）'!#REF!</formula1>
    </dataValidation>
    <dataValidation type="list" allowBlank="1" showInputMessage="1" showErrorMessage="1" sqref="H106 BE106 H107 BE107 H108:H110 BE108:BE110">
      <formula1>'[36]数据项辅助（勿删！！！）'!#REF!</formula1>
    </dataValidation>
    <dataValidation type="list" allowBlank="1" showInputMessage="1" showErrorMessage="1" sqref="H105 BE105">
      <formula1>'[35]数据项辅助（勿删！！！）'!#REF!</formula1>
    </dataValidation>
    <dataValidation type="list" allowBlank="1" showInputMessage="1" showErrorMessage="1" sqref="H112 BE112">
      <formula1>'[37]数据项辅助（勿删！！！）'!#REF!</formula1>
    </dataValidation>
    <dataValidation type="list" allowBlank="1" showInputMessage="1" showErrorMessage="1" sqref="H45:H56 H57:H70 BE46:BE56 BE57:BE70">
      <formula1>'[55]数据项辅助（勿删！！！）'!#REF!</formula1>
    </dataValidation>
    <dataValidation type="list" allowBlank="1" showInputMessage="1" showErrorMessage="1" sqref="H261 H267 H268">
      <formula1>'[52]数据项辅助（勿删！！！）'!#REF!</formula1>
    </dataValidation>
    <dataValidation allowBlank="1" showInputMessage="1" showErrorMessage="1" sqref="BM259 BM256:BM258"/>
    <dataValidation type="list" allowBlank="1" showInputMessage="1" showErrorMessage="1" sqref="BE120">
      <formula1>'[39]数据项辅助（勿删！！！）'!#REF!</formula1>
    </dataValidation>
    <dataValidation type="list" allowBlank="1" showInputMessage="1" showErrorMessage="1" sqref="H133 BE133 H134 BE134 H135 BE135 H136 BE136 H137 BE137 H138 BE138 H139 BE139 H140 BE140 H141 BE141 H142 BE142 H143 BE143 H144 BE144 H145 BE145 H146 BE146 H147 BE147 H148 BE148 H149 BE149 H150 BE150 H151 BE151 H152 BE152 H153 BE153 H154 BE154">
      <formula1>'[41]数据项辅助（勿删！！！）'!#REF!</formula1>
    </dataValidation>
    <dataValidation type="list" allowBlank="1" showInputMessage="1" showErrorMessage="1" sqref="H155">
      <formula1>'[42]数据项辅助（勿删！！！）'!#REF!</formula1>
    </dataValidation>
    <dataValidation type="list" allowBlank="1" showInputMessage="1" showErrorMessage="1" sqref="H156 H157 H158 H159 H160 BE156:BE160">
      <formula1>'[88]数据项辅助（勿删！！！）'!#REF!</formula1>
    </dataValidation>
    <dataValidation type="list" allowBlank="1" showInputMessage="1" showErrorMessage="1" sqref="H182 BE182 H183 H184 H185 BE185 H186 H187 H188 H189 H190 H191 BE191 H192 BE192 H193 BE193 BE183:BE184 BE186:BE188 BE189:BE190">
      <formula1>'[44]数据项辅助（勿删！！！）'!#REF!</formula1>
    </dataValidation>
    <dataValidation type="list" allowBlank="1" showInputMessage="1" showErrorMessage="1" sqref="H213 BE213">
      <formula1>'[89]数据项辅助（勿删！！！）'!#REF!</formula1>
    </dataValidation>
    <dataValidation type="list" allowBlank="1" showInputMessage="1" showErrorMessage="1" sqref="H214 BE214 H215:H225 H226:H228 H229:H231 H232:H236 H237:H238 BE215:BE225 BE226:BE228 BE229:BE231 BE232:BE236 BE237:BE238">
      <formula1>'[45]数据项辅助（勿删！！！）'!#REF!</formula1>
    </dataValidation>
    <dataValidation type="list" allowBlank="1" showInputMessage="1" showErrorMessage="1" sqref="BE239 BE242 BE240:BE241">
      <formula1>'[90]数据项辅助（勿删！！！）'!#REF!</formula1>
    </dataValidation>
    <dataValidation type="list" allowBlank="1" showInputMessage="1" showErrorMessage="1" sqref="H249 BE249 H250 H251 H252:H253 BE250:BE251 BE252:BE253">
      <formula1>'[49]数据项辅助（勿删！！！）'!#REF!</formula1>
    </dataValidation>
    <dataValidation type="list" allowBlank="1" showInputMessage="1" showErrorMessage="1" sqref="H161:H180 BE162:BE180">
      <formula1>'[58]数据项辅助（勿删！！！）'!#REF!</formula1>
    </dataValidation>
    <dataValidation type="list" allowBlank="1" showInputMessage="1" showErrorMessage="1" sqref="H263 H264 H265 H266">
      <formula1>'[53]数据项辅助（勿删！！！）'!#REF!</formula1>
    </dataValidation>
    <dataValidation type="list" allowBlank="1" showInputMessage="1" showErrorMessage="1" sqref="BE263 BE264:BE266">
      <formula1>'[60]数据项辅助（勿删！！！）'!#REF!</formula1>
    </dataValidation>
    <dataValidation type="list" allowBlank="1" showInputMessage="1" showErrorMessage="1" sqref="H125:H130 BE125:BE131">
      <formula1>'[57]数据项辅助（勿删！！！）'!#REF!</formula1>
    </dataValidation>
    <dataValidation type="list" allowBlank="1" showInputMessage="1" showErrorMessage="1" sqref="H1:H3 H270:H1048576">
      <formula1>'数据项辅助（勿删！！！）'!$A:$A</formula1>
    </dataValidation>
    <dataValidation type="list" allowBlank="1" showInputMessage="1" showErrorMessage="1" sqref="H195:H212 BE195:BE212">
      <formula1>'[59]数据项辅助（勿删！！！）'!#REF!</formula1>
    </dataValidation>
    <dataValidation type="list" allowBlank="1" showInputMessage="1" showErrorMessage="1" sqref="BE1:BE6 BE270:BE1048576">
      <formula1>'数据项辅助（勿删！！！）'!$B:$B</formula1>
    </dataValidation>
  </dataValidations>
  <printOptions horizontalCentered="1"/>
  <pageMargins left="0" right="0" top="0.751388888888889" bottom="0.751388888888889" header="0.297916666666667" footer="0.297916666666667"/>
  <pageSetup paperSize="9" fitToHeight="0"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tabSelected="1" workbookViewId="0">
      <selection activeCell="D1" sqref="D$1:D$1048576"/>
    </sheetView>
  </sheetViews>
  <sheetFormatPr defaultColWidth="9" defaultRowHeight="14.4" outlineLevelCol="7"/>
  <cols>
    <col min="1" max="1" width="7.25" style="3" customWidth="1"/>
    <col min="2" max="2" width="8.62962962962963" style="4" customWidth="1"/>
    <col min="3" max="3" width="12.6296296296296" style="4" customWidth="1"/>
    <col min="4" max="4" width="34.8796296296296" style="5" customWidth="1"/>
    <col min="5" max="5" width="25.25" style="4" customWidth="1"/>
    <col min="6" max="7" width="15.6296296296296" style="6" customWidth="1"/>
    <col min="8" max="8" width="10.1296296296296" style="3" customWidth="1"/>
    <col min="9" max="16319" width="9" style="1"/>
  </cols>
  <sheetData>
    <row r="1" s="1" customFormat="1" ht="21" customHeight="1" spans="1:8">
      <c r="A1" s="3" t="s">
        <v>2175</v>
      </c>
      <c r="B1" s="4"/>
      <c r="C1" s="4"/>
      <c r="D1" s="5"/>
      <c r="E1" s="4"/>
      <c r="F1" s="6"/>
      <c r="G1" s="6"/>
      <c r="H1" s="3"/>
    </row>
    <row r="2" s="1" customFormat="1" ht="42.95" customHeight="1" spans="1:8">
      <c r="A2" s="7" t="s">
        <v>2176</v>
      </c>
      <c r="B2" s="7"/>
      <c r="C2" s="7"/>
      <c r="D2" s="7"/>
      <c r="E2" s="7"/>
      <c r="F2" s="7"/>
      <c r="G2" s="7"/>
      <c r="H2" s="7"/>
    </row>
    <row r="3" s="1" customFormat="1" ht="18" customHeight="1" spans="1:8">
      <c r="A3" s="8"/>
      <c r="B3" s="9"/>
      <c r="C3" s="10"/>
      <c r="D3" s="11"/>
      <c r="E3" s="9"/>
      <c r="F3" s="12"/>
      <c r="G3" s="13"/>
      <c r="H3" s="14" t="s">
        <v>120</v>
      </c>
    </row>
    <row r="4" s="1" customFormat="1" ht="35.25" customHeight="1" spans="1:8">
      <c r="A4" s="15" t="s">
        <v>121</v>
      </c>
      <c r="B4" s="16" t="s">
        <v>2177</v>
      </c>
      <c r="C4" s="16" t="s">
        <v>2178</v>
      </c>
      <c r="D4" s="16" t="s">
        <v>133</v>
      </c>
      <c r="E4" s="16" t="s">
        <v>2179</v>
      </c>
      <c r="F4" s="17" t="s">
        <v>2180</v>
      </c>
      <c r="G4" s="18" t="s">
        <v>189</v>
      </c>
      <c r="H4" s="19" t="s">
        <v>191</v>
      </c>
    </row>
    <row r="5" s="1" customFormat="1" ht="35" customHeight="1" spans="1:8">
      <c r="A5" s="20" t="s">
        <v>1399</v>
      </c>
      <c r="B5" s="21"/>
      <c r="C5" s="21"/>
      <c r="D5" s="22"/>
      <c r="E5" s="23"/>
      <c r="F5" s="24">
        <f>SUM(F6:F10)</f>
        <v>69258</v>
      </c>
      <c r="G5" s="24">
        <f>SUM(G6:G10)</f>
        <v>30000</v>
      </c>
      <c r="H5" s="25"/>
    </row>
    <row r="6" s="2" customFormat="1" ht="35" customHeight="1" spans="1:8">
      <c r="A6" s="26">
        <v>1</v>
      </c>
      <c r="B6" s="27" t="s">
        <v>1400</v>
      </c>
      <c r="C6" s="28" t="s">
        <v>1409</v>
      </c>
      <c r="D6" s="28" t="s">
        <v>2170</v>
      </c>
      <c r="E6" s="29" t="s">
        <v>55</v>
      </c>
      <c r="F6" s="30">
        <v>19000</v>
      </c>
      <c r="G6" s="30">
        <v>13000</v>
      </c>
      <c r="H6" s="31">
        <v>15</v>
      </c>
    </row>
    <row r="7" s="2" customFormat="1" ht="35" customHeight="1" spans="1:8">
      <c r="A7" s="26">
        <v>2</v>
      </c>
      <c r="B7" s="27" t="s">
        <v>1400</v>
      </c>
      <c r="C7" s="28" t="s">
        <v>1409</v>
      </c>
      <c r="D7" s="28" t="s">
        <v>1423</v>
      </c>
      <c r="E7" s="29" t="s">
        <v>55</v>
      </c>
      <c r="F7" s="30">
        <v>19000</v>
      </c>
      <c r="G7" s="30">
        <v>10000</v>
      </c>
      <c r="H7" s="31">
        <v>15</v>
      </c>
    </row>
    <row r="8" s="2" customFormat="1" ht="35" customHeight="1" spans="1:8">
      <c r="A8" s="26">
        <v>3</v>
      </c>
      <c r="B8" s="27" t="s">
        <v>1400</v>
      </c>
      <c r="C8" s="28" t="s">
        <v>1409</v>
      </c>
      <c r="D8" s="28" t="s">
        <v>1428</v>
      </c>
      <c r="E8" s="29" t="s">
        <v>47</v>
      </c>
      <c r="F8" s="30">
        <v>2400</v>
      </c>
      <c r="G8" s="30">
        <v>2000</v>
      </c>
      <c r="H8" s="32">
        <v>10</v>
      </c>
    </row>
    <row r="9" s="2" customFormat="1" ht="35" customHeight="1" spans="1:8">
      <c r="A9" s="26">
        <v>4</v>
      </c>
      <c r="B9" s="27" t="s">
        <v>1400</v>
      </c>
      <c r="C9" s="28" t="s">
        <v>1433</v>
      </c>
      <c r="D9" s="28" t="s">
        <v>1434</v>
      </c>
      <c r="E9" s="29" t="s">
        <v>21</v>
      </c>
      <c r="F9" s="30">
        <v>3858</v>
      </c>
      <c r="G9" s="30">
        <v>3000</v>
      </c>
      <c r="H9" s="31">
        <v>15</v>
      </c>
    </row>
    <row r="10" s="2" customFormat="1" ht="35" customHeight="1" spans="1:8">
      <c r="A10" s="26">
        <v>5</v>
      </c>
      <c r="B10" s="27" t="s">
        <v>1400</v>
      </c>
      <c r="C10" s="28" t="s">
        <v>1441</v>
      </c>
      <c r="D10" s="28" t="s">
        <v>1442</v>
      </c>
      <c r="E10" s="29" t="s">
        <v>57</v>
      </c>
      <c r="F10" s="30">
        <v>25000</v>
      </c>
      <c r="G10" s="30">
        <v>2000</v>
      </c>
      <c r="H10" s="26">
        <v>20</v>
      </c>
    </row>
  </sheetData>
  <autoFilter ref="A4:H10">
    <extLst/>
  </autoFilter>
  <mergeCells count="3">
    <mergeCell ref="A2:H2"/>
    <mergeCell ref="A3:B3"/>
    <mergeCell ref="A5:D5"/>
  </mergeCells>
  <dataValidations count="3">
    <dataValidation type="list" allowBlank="1" showInputMessage="1" showErrorMessage="1" sqref="E5">
      <formula1>'[42]数据项辅助（勿删！！！）'!#REF!</formula1>
    </dataValidation>
    <dataValidation type="list" allowBlank="1" showInputMessage="1" showErrorMessage="1" sqref="E2:E3 E11:E1048576">
      <formula1>'数据项辅助（勿删！！！）'!$A:$A</formula1>
    </dataValidation>
    <dataValidation type="list" allowBlank="1" showInputMessage="1" showErrorMessage="1" sqref="E6:E10">
      <formula1>'[88]数据项辅助（勿删！！！）'!#REF!</formula1>
    </dataValidation>
  </dataValidations>
  <printOptions horizontalCentered="1"/>
  <pageMargins left="0.590277777777778" right="0.590277777777778" top="0.865277777777778" bottom="0.865277777777778" header="0.313888888888889" footer="0.313888888888889"/>
  <pageSetup paperSize="9" scale="81"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数据项辅助（勿删！！！）</vt:lpstr>
      <vt:lpstr>2021年自治区地方政府新增专项债券项目情况表（第一批）（1)</vt:lpstr>
      <vt:lpstr>2021年自治区地方政府新增专项债券项目情况表（第四批）</vt:lpstr>
      <vt:lpstr>2021年自治州第四批地方政府新增专项债券项目明细表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严力</dc:creator>
  <cp:lastModifiedBy>Administrator</cp:lastModifiedBy>
  <dcterms:created xsi:type="dcterms:W3CDTF">2021-02-08T09:25:00Z</dcterms:created>
  <cp:lastPrinted>2021-05-21T03:05:00Z</cp:lastPrinted>
  <dcterms:modified xsi:type="dcterms:W3CDTF">2021-10-11T10:17:36Z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