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35"/>
  </bookViews>
  <sheets>
    <sheet name="附件1 统筹整合 (林改)" sheetId="1" r:id="rId1"/>
    <sheet name="附件2 林业改革" sheetId="13" r:id="rId2"/>
    <sheet name="附件3.造林" sheetId="4" r:id="rId3"/>
  </sheets>
  <definedNames>
    <definedName name="_xlnm._FilterDatabase" localSheetId="2" hidden="1">附件3.造林!$A$5:$AJ$8</definedName>
    <definedName name="_xlnm.Print_Area" localSheetId="0">'附件1 统筹整合 (林改)'!$A$1:$D$9</definedName>
    <definedName name="_xlnm.Print_Titles" localSheetId="1">'附件2 林业改革'!$4:$7</definedName>
    <definedName name="_xlnm.Print_Titles" localSheetId="2">附件3.造林!$4:$5</definedName>
  </definedNames>
  <calcPr calcId="144525"/>
</workbook>
</file>

<file path=xl/sharedStrings.xml><?xml version="1.0" encoding="utf-8"?>
<sst xmlns="http://schemas.openxmlformats.org/spreadsheetml/2006/main" count="67" uniqueCount="50">
  <si>
    <t>附件1</t>
  </si>
  <si>
    <t>2023年第二批中央林业草原改革发展资金（统筹整合部分）
分配表</t>
  </si>
  <si>
    <r>
      <rPr>
        <sz val="10"/>
        <color theme="1"/>
        <rFont val="宋体"/>
        <charset val="134"/>
      </rPr>
      <t>单位：万元</t>
    </r>
  </si>
  <si>
    <t>序号</t>
  </si>
  <si>
    <t>地州、县市</t>
  </si>
  <si>
    <t>资金分配权重</t>
  </si>
  <si>
    <t>分配数</t>
  </si>
  <si>
    <t>一</t>
  </si>
  <si>
    <t>克州</t>
  </si>
  <si>
    <t>阿图什市★</t>
  </si>
  <si>
    <t>阿克陶县★</t>
  </si>
  <si>
    <t>阿合奇县</t>
  </si>
  <si>
    <t>乌恰县</t>
  </si>
  <si>
    <t>附件2</t>
  </si>
  <si>
    <t>2023年第二批中央林业草原改革发展资金分配汇总表</t>
  </si>
  <si>
    <t>单位：万元</t>
  </si>
  <si>
    <t>单位名称</t>
  </si>
  <si>
    <t>总计</t>
  </si>
  <si>
    <t>（一）国土绿化</t>
  </si>
  <si>
    <t>（二）非国有林生态保护补偿支出</t>
  </si>
  <si>
    <t>（三）林业草原支撑保障体系支出</t>
  </si>
  <si>
    <t>备注</t>
  </si>
  <si>
    <t>合计</t>
  </si>
  <si>
    <t>1.造林补助</t>
  </si>
  <si>
    <t>2.草原生态修复治理</t>
  </si>
  <si>
    <t>3.森林质量提升</t>
  </si>
  <si>
    <t>4.沙化土地封禁保护补偿</t>
  </si>
  <si>
    <t>1.林草科技推广示范</t>
  </si>
  <si>
    <t>2.林草湿荒监测</t>
  </si>
  <si>
    <t>2130205-森林资源培育</t>
  </si>
  <si>
    <t>2130299-其他林业和草原支出</t>
  </si>
  <si>
    <t>2130217-防沙治沙</t>
  </si>
  <si>
    <t>2130209-森林生态效益补偿</t>
  </si>
  <si>
    <t>2130206-技术推广与转化</t>
  </si>
  <si>
    <t>克孜勒苏柯尔克孜自治州</t>
  </si>
  <si>
    <t>附件3</t>
  </si>
  <si>
    <t>2023年第二批中央林业草原改革发展资金（国土绿化—造林补助）分配表</t>
  </si>
  <si>
    <t>单位：万亩，万元，个</t>
  </si>
  <si>
    <t>地州市、县市区</t>
  </si>
  <si>
    <r>
      <rPr>
        <b/>
        <sz val="12"/>
        <color theme="1"/>
        <rFont val="宋体"/>
        <charset val="134"/>
      </rPr>
      <t xml:space="preserve">乔木造林
</t>
    </r>
    <r>
      <rPr>
        <b/>
        <sz val="12"/>
        <color theme="1"/>
        <rFont val="Times New Roman"/>
        <charset val="134"/>
      </rPr>
      <t>900</t>
    </r>
    <r>
      <rPr>
        <b/>
        <sz val="12"/>
        <color theme="1"/>
        <rFont val="宋体"/>
        <charset val="134"/>
      </rPr>
      <t>元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亩</t>
    </r>
  </si>
  <si>
    <r>
      <rPr>
        <b/>
        <sz val="12"/>
        <color theme="1"/>
        <rFont val="宋体"/>
        <charset val="134"/>
      </rPr>
      <t xml:space="preserve">灌木造林
</t>
    </r>
    <r>
      <rPr>
        <b/>
        <sz val="12"/>
        <color theme="1"/>
        <rFont val="Times New Roman"/>
        <charset val="134"/>
      </rPr>
      <t>400</t>
    </r>
    <r>
      <rPr>
        <b/>
        <sz val="12"/>
        <color theme="1"/>
        <rFont val="宋体"/>
        <charset val="134"/>
      </rPr>
      <t>元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亩</t>
    </r>
  </si>
  <si>
    <r>
      <rPr>
        <b/>
        <sz val="12"/>
        <color theme="1"/>
        <rFont val="宋体"/>
        <charset val="134"/>
      </rPr>
      <t>退化林修复</t>
    </r>
    <r>
      <rPr>
        <b/>
        <sz val="12"/>
        <color theme="1"/>
        <rFont val="Times New Roman"/>
        <charset val="134"/>
      </rPr>
      <t xml:space="preserve">  
650</t>
    </r>
    <r>
      <rPr>
        <b/>
        <sz val="12"/>
        <color theme="1"/>
        <rFont val="宋体"/>
        <charset val="134"/>
      </rPr>
      <t>元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亩</t>
    </r>
  </si>
  <si>
    <r>
      <rPr>
        <b/>
        <sz val="12"/>
        <color theme="1"/>
        <rFont val="宋体"/>
        <charset val="134"/>
      </rPr>
      <t>封山育林</t>
    </r>
    <r>
      <rPr>
        <b/>
        <sz val="12"/>
        <color theme="1"/>
        <rFont val="Times New Roman"/>
        <charset val="134"/>
      </rPr>
      <t xml:space="preserve">  
100</t>
    </r>
    <r>
      <rPr>
        <b/>
        <sz val="12"/>
        <color theme="1"/>
        <rFont val="宋体"/>
        <charset val="134"/>
      </rPr>
      <t>元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亩</t>
    </r>
  </si>
  <si>
    <t>乡村绿化 
20万元/村</t>
  </si>
  <si>
    <t>面积</t>
  </si>
  <si>
    <t>金额</t>
  </si>
  <si>
    <t>个数</t>
  </si>
  <si>
    <t>绿化面积</t>
  </si>
  <si>
    <t>七</t>
  </si>
  <si>
    <t>阿图什市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</si>
</sst>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 "/>
    <numFmt numFmtId="177" formatCode="0.0000_ "/>
    <numFmt numFmtId="178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_ "/>
  </numFmts>
  <fonts count="6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4"/>
      <color theme="1"/>
      <name val="宋体"/>
      <charset val="134"/>
      <scheme val="maj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b/>
      <sz val="10"/>
      <name val="黑体"/>
      <charset val="134"/>
    </font>
    <font>
      <sz val="10"/>
      <name val="黑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1"/>
      <name val="黑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"/>
      <color rgb="FFFF0000"/>
      <name val="Times New Roman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14"/>
      <name val="方正小标宋简体"/>
      <charset val="134"/>
    </font>
    <font>
      <sz val="12"/>
      <color theme="0"/>
      <name val="Times New Roman"/>
      <charset val="134"/>
    </font>
    <font>
      <b/>
      <sz val="12"/>
      <color theme="0"/>
      <name val="Times New Roman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5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4" fillId="19" borderId="6" applyNumberFormat="0" applyAlignment="0" applyProtection="0">
      <alignment vertical="center"/>
    </xf>
    <xf numFmtId="0" fontId="59" fillId="19" borderId="5" applyNumberFormat="0" applyAlignment="0" applyProtection="0">
      <alignment vertical="center"/>
    </xf>
    <xf numFmtId="0" fontId="60" fillId="30" borderId="9" applyNumberFormat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6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6" fillId="0" borderId="0">
      <alignment vertical="center"/>
    </xf>
    <xf numFmtId="0" fontId="52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8" fontId="3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54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54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176" fontId="11" fillId="0" borderId="0" xfId="0" applyNumberFormat="1" applyFont="1" applyFill="1">
      <alignment vertical="center"/>
    </xf>
    <xf numFmtId="178" fontId="11" fillId="0" borderId="0" xfId="0" applyNumberFormat="1" applyFont="1" applyFill="1">
      <alignment vertical="center"/>
    </xf>
    <xf numFmtId="0" fontId="14" fillId="0" borderId="0" xfId="51" applyFont="1" applyFill="1" applyBorder="1" applyAlignment="1">
      <alignment horizontal="left" vertical="center"/>
    </xf>
    <xf numFmtId="0" fontId="15" fillId="0" borderId="0" xfId="51" applyFont="1" applyFill="1" applyBorder="1" applyAlignment="1">
      <alignment horizontal="left" vertical="center" wrapText="1"/>
    </xf>
    <xf numFmtId="0" fontId="16" fillId="0" borderId="0" xfId="51" applyFont="1" applyFill="1" applyBorder="1" applyAlignment="1">
      <alignment horizontal="center" vertical="center" shrinkToFit="1"/>
    </xf>
    <xf numFmtId="0" fontId="17" fillId="0" borderId="0" xfId="5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9" fontId="21" fillId="0" borderId="1" xfId="21" applyNumberFormat="1" applyFont="1" applyFill="1" applyBorder="1" applyAlignment="1">
      <alignment horizontal="center" vertical="center" wrapText="1"/>
    </xf>
    <xf numFmtId="179" fontId="14" fillId="0" borderId="1" xfId="21" applyNumberFormat="1" applyFont="1" applyFill="1" applyBorder="1" applyAlignment="1">
      <alignment horizontal="center" vertical="center" wrapText="1"/>
    </xf>
    <xf numFmtId="179" fontId="22" fillId="0" borderId="1" xfId="21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178" fontId="23" fillId="0" borderId="2" xfId="0" applyNumberFormat="1" applyFont="1" applyFill="1" applyBorder="1" applyAlignment="1">
      <alignment horizontal="right" vertical="center" wrapText="1"/>
    </xf>
    <xf numFmtId="179" fontId="23" fillId="0" borderId="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2" applyFont="1" applyFill="1" applyBorder="1" applyAlignment="1">
      <alignment horizontal="left" vertical="center"/>
    </xf>
    <xf numFmtId="0" fontId="34" fillId="0" borderId="0" xfId="2" applyFont="1" applyFill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1" fontId="30" fillId="0" borderId="3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 shrinkToFit="1"/>
    </xf>
    <xf numFmtId="1" fontId="37" fillId="0" borderId="1" xfId="2" applyNumberFormat="1" applyFont="1" applyFill="1" applyBorder="1" applyAlignment="1">
      <alignment horizontal="center" vertical="center" wrapText="1" shrinkToFit="1"/>
    </xf>
    <xf numFmtId="0" fontId="3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 shrinkToFit="1"/>
    </xf>
    <xf numFmtId="10" fontId="7" fillId="0" borderId="1" xfId="0" applyNumberFormat="1" applyFont="1" applyFill="1" applyBorder="1" applyAlignment="1">
      <alignment horizontal="center" vertical="center" wrapText="1"/>
    </xf>
    <xf numFmtId="179" fontId="38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 indent="2" shrinkToFi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39" fillId="0" borderId="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tabSelected="1" workbookViewId="0">
      <selection activeCell="A2" sqref="A2:D2"/>
    </sheetView>
  </sheetViews>
  <sheetFormatPr defaultColWidth="12.3833333333333" defaultRowHeight="21.75" customHeight="1" outlineLevelCol="3"/>
  <cols>
    <col min="1" max="1" width="10.75" style="82" customWidth="1"/>
    <col min="2" max="2" width="25.75" style="83" customWidth="1"/>
    <col min="3" max="3" width="25.25" style="81" customWidth="1"/>
    <col min="4" max="4" width="28.5" style="84" customWidth="1"/>
    <col min="5" max="229" width="12.3833333333333" style="84"/>
    <col min="230" max="230" width="11.3833333333333" style="84" customWidth="1"/>
    <col min="231" max="232" width="25.75" style="84" customWidth="1"/>
    <col min="233" max="233" width="23.1333333333333" style="84" customWidth="1"/>
    <col min="234" max="485" width="12.3833333333333" style="84"/>
    <col min="486" max="486" width="11.3833333333333" style="84" customWidth="1"/>
    <col min="487" max="488" width="25.75" style="84" customWidth="1"/>
    <col min="489" max="489" width="23.1333333333333" style="84" customWidth="1"/>
    <col min="490" max="741" width="12.3833333333333" style="84"/>
    <col min="742" max="742" width="11.3833333333333" style="84" customWidth="1"/>
    <col min="743" max="744" width="25.75" style="84" customWidth="1"/>
    <col min="745" max="745" width="23.1333333333333" style="84" customWidth="1"/>
    <col min="746" max="997" width="12.3833333333333" style="84"/>
    <col min="998" max="998" width="11.3833333333333" style="84" customWidth="1"/>
    <col min="999" max="1000" width="25.75" style="84" customWidth="1"/>
    <col min="1001" max="1001" width="23.1333333333333" style="84" customWidth="1"/>
    <col min="1002" max="1253" width="12.3833333333333" style="84"/>
    <col min="1254" max="1254" width="11.3833333333333" style="84" customWidth="1"/>
    <col min="1255" max="1256" width="25.75" style="84" customWidth="1"/>
    <col min="1257" max="1257" width="23.1333333333333" style="84" customWidth="1"/>
    <col min="1258" max="1509" width="12.3833333333333" style="84"/>
    <col min="1510" max="1510" width="11.3833333333333" style="84" customWidth="1"/>
    <col min="1511" max="1512" width="25.75" style="84" customWidth="1"/>
    <col min="1513" max="1513" width="23.1333333333333" style="84" customWidth="1"/>
    <col min="1514" max="1765" width="12.3833333333333" style="84"/>
    <col min="1766" max="1766" width="11.3833333333333" style="84" customWidth="1"/>
    <col min="1767" max="1768" width="25.75" style="84" customWidth="1"/>
    <col min="1769" max="1769" width="23.1333333333333" style="84" customWidth="1"/>
    <col min="1770" max="2021" width="12.3833333333333" style="84"/>
    <col min="2022" max="2022" width="11.3833333333333" style="84" customWidth="1"/>
    <col min="2023" max="2024" width="25.75" style="84" customWidth="1"/>
    <col min="2025" max="2025" width="23.1333333333333" style="84" customWidth="1"/>
    <col min="2026" max="2277" width="12.3833333333333" style="84"/>
    <col min="2278" max="2278" width="11.3833333333333" style="84" customWidth="1"/>
    <col min="2279" max="2280" width="25.75" style="84" customWidth="1"/>
    <col min="2281" max="2281" width="23.1333333333333" style="84" customWidth="1"/>
    <col min="2282" max="2533" width="12.3833333333333" style="84"/>
    <col min="2534" max="2534" width="11.3833333333333" style="84" customWidth="1"/>
    <col min="2535" max="2536" width="25.75" style="84" customWidth="1"/>
    <col min="2537" max="2537" width="23.1333333333333" style="84" customWidth="1"/>
    <col min="2538" max="2789" width="12.3833333333333" style="84"/>
    <col min="2790" max="2790" width="11.3833333333333" style="84" customWidth="1"/>
    <col min="2791" max="2792" width="25.75" style="84" customWidth="1"/>
    <col min="2793" max="2793" width="23.1333333333333" style="84" customWidth="1"/>
    <col min="2794" max="3045" width="12.3833333333333" style="84"/>
    <col min="3046" max="3046" width="11.3833333333333" style="84" customWidth="1"/>
    <col min="3047" max="3048" width="25.75" style="84" customWidth="1"/>
    <col min="3049" max="3049" width="23.1333333333333" style="84" customWidth="1"/>
    <col min="3050" max="3301" width="12.3833333333333" style="84"/>
    <col min="3302" max="3302" width="11.3833333333333" style="84" customWidth="1"/>
    <col min="3303" max="3304" width="25.75" style="84" customWidth="1"/>
    <col min="3305" max="3305" width="23.1333333333333" style="84" customWidth="1"/>
    <col min="3306" max="3557" width="12.3833333333333" style="84"/>
    <col min="3558" max="3558" width="11.3833333333333" style="84" customWidth="1"/>
    <col min="3559" max="3560" width="25.75" style="84" customWidth="1"/>
    <col min="3561" max="3561" width="23.1333333333333" style="84" customWidth="1"/>
    <col min="3562" max="3813" width="12.3833333333333" style="84"/>
    <col min="3814" max="3814" width="11.3833333333333" style="84" customWidth="1"/>
    <col min="3815" max="3816" width="25.75" style="84" customWidth="1"/>
    <col min="3817" max="3817" width="23.1333333333333" style="84" customWidth="1"/>
    <col min="3818" max="4069" width="12.3833333333333" style="84"/>
    <col min="4070" max="4070" width="11.3833333333333" style="84" customWidth="1"/>
    <col min="4071" max="4072" width="25.75" style="84" customWidth="1"/>
    <col min="4073" max="4073" width="23.1333333333333" style="84" customWidth="1"/>
    <col min="4074" max="4325" width="12.3833333333333" style="84"/>
    <col min="4326" max="4326" width="11.3833333333333" style="84" customWidth="1"/>
    <col min="4327" max="4328" width="25.75" style="84" customWidth="1"/>
    <col min="4329" max="4329" width="23.1333333333333" style="84" customWidth="1"/>
    <col min="4330" max="4581" width="12.3833333333333" style="84"/>
    <col min="4582" max="4582" width="11.3833333333333" style="84" customWidth="1"/>
    <col min="4583" max="4584" width="25.75" style="84" customWidth="1"/>
    <col min="4585" max="4585" width="23.1333333333333" style="84" customWidth="1"/>
    <col min="4586" max="4837" width="12.3833333333333" style="84"/>
    <col min="4838" max="4838" width="11.3833333333333" style="84" customWidth="1"/>
    <col min="4839" max="4840" width="25.75" style="84" customWidth="1"/>
    <col min="4841" max="4841" width="23.1333333333333" style="84" customWidth="1"/>
    <col min="4842" max="5093" width="12.3833333333333" style="84"/>
    <col min="5094" max="5094" width="11.3833333333333" style="84" customWidth="1"/>
    <col min="5095" max="5096" width="25.75" style="84" customWidth="1"/>
    <col min="5097" max="5097" width="23.1333333333333" style="84" customWidth="1"/>
    <col min="5098" max="5349" width="12.3833333333333" style="84"/>
    <col min="5350" max="5350" width="11.3833333333333" style="84" customWidth="1"/>
    <col min="5351" max="5352" width="25.75" style="84" customWidth="1"/>
    <col min="5353" max="5353" width="23.1333333333333" style="84" customWidth="1"/>
    <col min="5354" max="5605" width="12.3833333333333" style="84"/>
    <col min="5606" max="5606" width="11.3833333333333" style="84" customWidth="1"/>
    <col min="5607" max="5608" width="25.75" style="84" customWidth="1"/>
    <col min="5609" max="5609" width="23.1333333333333" style="84" customWidth="1"/>
    <col min="5610" max="5861" width="12.3833333333333" style="84"/>
    <col min="5862" max="5862" width="11.3833333333333" style="84" customWidth="1"/>
    <col min="5863" max="5864" width="25.75" style="84" customWidth="1"/>
    <col min="5865" max="5865" width="23.1333333333333" style="84" customWidth="1"/>
    <col min="5866" max="6117" width="12.3833333333333" style="84"/>
    <col min="6118" max="6118" width="11.3833333333333" style="84" customWidth="1"/>
    <col min="6119" max="6120" width="25.75" style="84" customWidth="1"/>
    <col min="6121" max="6121" width="23.1333333333333" style="84" customWidth="1"/>
    <col min="6122" max="6373" width="12.3833333333333" style="84"/>
    <col min="6374" max="6374" width="11.3833333333333" style="84" customWidth="1"/>
    <col min="6375" max="6376" width="25.75" style="84" customWidth="1"/>
    <col min="6377" max="6377" width="23.1333333333333" style="84" customWidth="1"/>
    <col min="6378" max="6629" width="12.3833333333333" style="84"/>
    <col min="6630" max="6630" width="11.3833333333333" style="84" customWidth="1"/>
    <col min="6631" max="6632" width="25.75" style="84" customWidth="1"/>
    <col min="6633" max="6633" width="23.1333333333333" style="84" customWidth="1"/>
    <col min="6634" max="6885" width="12.3833333333333" style="84"/>
    <col min="6886" max="6886" width="11.3833333333333" style="84" customWidth="1"/>
    <col min="6887" max="6888" width="25.75" style="84" customWidth="1"/>
    <col min="6889" max="6889" width="23.1333333333333" style="84" customWidth="1"/>
    <col min="6890" max="7141" width="12.3833333333333" style="84"/>
    <col min="7142" max="7142" width="11.3833333333333" style="84" customWidth="1"/>
    <col min="7143" max="7144" width="25.75" style="84" customWidth="1"/>
    <col min="7145" max="7145" width="23.1333333333333" style="84" customWidth="1"/>
    <col min="7146" max="7397" width="12.3833333333333" style="84"/>
    <col min="7398" max="7398" width="11.3833333333333" style="84" customWidth="1"/>
    <col min="7399" max="7400" width="25.75" style="84" customWidth="1"/>
    <col min="7401" max="7401" width="23.1333333333333" style="84" customWidth="1"/>
    <col min="7402" max="7653" width="12.3833333333333" style="84"/>
    <col min="7654" max="7654" width="11.3833333333333" style="84" customWidth="1"/>
    <col min="7655" max="7656" width="25.75" style="84" customWidth="1"/>
    <col min="7657" max="7657" width="23.1333333333333" style="84" customWidth="1"/>
    <col min="7658" max="7909" width="12.3833333333333" style="84"/>
    <col min="7910" max="7910" width="11.3833333333333" style="84" customWidth="1"/>
    <col min="7911" max="7912" width="25.75" style="84" customWidth="1"/>
    <col min="7913" max="7913" width="23.1333333333333" style="84" customWidth="1"/>
    <col min="7914" max="8165" width="12.3833333333333" style="84"/>
    <col min="8166" max="8166" width="11.3833333333333" style="84" customWidth="1"/>
    <col min="8167" max="8168" width="25.75" style="84" customWidth="1"/>
    <col min="8169" max="8169" width="23.1333333333333" style="84" customWidth="1"/>
    <col min="8170" max="8421" width="12.3833333333333" style="84"/>
    <col min="8422" max="8422" width="11.3833333333333" style="84" customWidth="1"/>
    <col min="8423" max="8424" width="25.75" style="84" customWidth="1"/>
    <col min="8425" max="8425" width="23.1333333333333" style="84" customWidth="1"/>
    <col min="8426" max="8677" width="12.3833333333333" style="84"/>
    <col min="8678" max="8678" width="11.3833333333333" style="84" customWidth="1"/>
    <col min="8679" max="8680" width="25.75" style="84" customWidth="1"/>
    <col min="8681" max="8681" width="23.1333333333333" style="84" customWidth="1"/>
    <col min="8682" max="8933" width="12.3833333333333" style="84"/>
    <col min="8934" max="8934" width="11.3833333333333" style="84" customWidth="1"/>
    <col min="8935" max="8936" width="25.75" style="84" customWidth="1"/>
    <col min="8937" max="8937" width="23.1333333333333" style="84" customWidth="1"/>
    <col min="8938" max="9189" width="12.3833333333333" style="84"/>
    <col min="9190" max="9190" width="11.3833333333333" style="84" customWidth="1"/>
    <col min="9191" max="9192" width="25.75" style="84" customWidth="1"/>
    <col min="9193" max="9193" width="23.1333333333333" style="84" customWidth="1"/>
    <col min="9194" max="9445" width="12.3833333333333" style="84"/>
    <col min="9446" max="9446" width="11.3833333333333" style="84" customWidth="1"/>
    <col min="9447" max="9448" width="25.75" style="84" customWidth="1"/>
    <col min="9449" max="9449" width="23.1333333333333" style="84" customWidth="1"/>
    <col min="9450" max="9701" width="12.3833333333333" style="84"/>
    <col min="9702" max="9702" width="11.3833333333333" style="84" customWidth="1"/>
    <col min="9703" max="9704" width="25.75" style="84" customWidth="1"/>
    <col min="9705" max="9705" width="23.1333333333333" style="84" customWidth="1"/>
    <col min="9706" max="9957" width="12.3833333333333" style="84"/>
    <col min="9958" max="9958" width="11.3833333333333" style="84" customWidth="1"/>
    <col min="9959" max="9960" width="25.75" style="84" customWidth="1"/>
    <col min="9961" max="9961" width="23.1333333333333" style="84" customWidth="1"/>
    <col min="9962" max="10213" width="12.3833333333333" style="84"/>
    <col min="10214" max="10214" width="11.3833333333333" style="84" customWidth="1"/>
    <col min="10215" max="10216" width="25.75" style="84" customWidth="1"/>
    <col min="10217" max="10217" width="23.1333333333333" style="84" customWidth="1"/>
    <col min="10218" max="10469" width="12.3833333333333" style="84"/>
    <col min="10470" max="10470" width="11.3833333333333" style="84" customWidth="1"/>
    <col min="10471" max="10472" width="25.75" style="84" customWidth="1"/>
    <col min="10473" max="10473" width="23.1333333333333" style="84" customWidth="1"/>
    <col min="10474" max="10725" width="12.3833333333333" style="84"/>
    <col min="10726" max="10726" width="11.3833333333333" style="84" customWidth="1"/>
    <col min="10727" max="10728" width="25.75" style="84" customWidth="1"/>
    <col min="10729" max="10729" width="23.1333333333333" style="84" customWidth="1"/>
    <col min="10730" max="10981" width="12.3833333333333" style="84"/>
    <col min="10982" max="10982" width="11.3833333333333" style="84" customWidth="1"/>
    <col min="10983" max="10984" width="25.75" style="84" customWidth="1"/>
    <col min="10985" max="10985" width="23.1333333333333" style="84" customWidth="1"/>
    <col min="10986" max="11237" width="12.3833333333333" style="84"/>
    <col min="11238" max="11238" width="11.3833333333333" style="84" customWidth="1"/>
    <col min="11239" max="11240" width="25.75" style="84" customWidth="1"/>
    <col min="11241" max="11241" width="23.1333333333333" style="84" customWidth="1"/>
    <col min="11242" max="11493" width="12.3833333333333" style="84"/>
    <col min="11494" max="11494" width="11.3833333333333" style="84" customWidth="1"/>
    <col min="11495" max="11496" width="25.75" style="84" customWidth="1"/>
    <col min="11497" max="11497" width="23.1333333333333" style="84" customWidth="1"/>
    <col min="11498" max="11749" width="12.3833333333333" style="84"/>
    <col min="11750" max="11750" width="11.3833333333333" style="84" customWidth="1"/>
    <col min="11751" max="11752" width="25.75" style="84" customWidth="1"/>
    <col min="11753" max="11753" width="23.1333333333333" style="84" customWidth="1"/>
    <col min="11754" max="12005" width="12.3833333333333" style="84"/>
    <col min="12006" max="12006" width="11.3833333333333" style="84" customWidth="1"/>
    <col min="12007" max="12008" width="25.75" style="84" customWidth="1"/>
    <col min="12009" max="12009" width="23.1333333333333" style="84" customWidth="1"/>
    <col min="12010" max="12261" width="12.3833333333333" style="84"/>
    <col min="12262" max="12262" width="11.3833333333333" style="84" customWidth="1"/>
    <col min="12263" max="12264" width="25.75" style="84" customWidth="1"/>
    <col min="12265" max="12265" width="23.1333333333333" style="84" customWidth="1"/>
    <col min="12266" max="12517" width="12.3833333333333" style="84"/>
    <col min="12518" max="12518" width="11.3833333333333" style="84" customWidth="1"/>
    <col min="12519" max="12520" width="25.75" style="84" customWidth="1"/>
    <col min="12521" max="12521" width="23.1333333333333" style="84" customWidth="1"/>
    <col min="12522" max="12773" width="12.3833333333333" style="84"/>
    <col min="12774" max="12774" width="11.3833333333333" style="84" customWidth="1"/>
    <col min="12775" max="12776" width="25.75" style="84" customWidth="1"/>
    <col min="12777" max="12777" width="23.1333333333333" style="84" customWidth="1"/>
    <col min="12778" max="13029" width="12.3833333333333" style="84"/>
    <col min="13030" max="13030" width="11.3833333333333" style="84" customWidth="1"/>
    <col min="13031" max="13032" width="25.75" style="84" customWidth="1"/>
    <col min="13033" max="13033" width="23.1333333333333" style="84" customWidth="1"/>
    <col min="13034" max="13285" width="12.3833333333333" style="84"/>
    <col min="13286" max="13286" width="11.3833333333333" style="84" customWidth="1"/>
    <col min="13287" max="13288" width="25.75" style="84" customWidth="1"/>
    <col min="13289" max="13289" width="23.1333333333333" style="84" customWidth="1"/>
    <col min="13290" max="13541" width="12.3833333333333" style="84"/>
    <col min="13542" max="13542" width="11.3833333333333" style="84" customWidth="1"/>
    <col min="13543" max="13544" width="25.75" style="84" customWidth="1"/>
    <col min="13545" max="13545" width="23.1333333333333" style="84" customWidth="1"/>
    <col min="13546" max="13797" width="12.3833333333333" style="84"/>
    <col min="13798" max="13798" width="11.3833333333333" style="84" customWidth="1"/>
    <col min="13799" max="13800" width="25.75" style="84" customWidth="1"/>
    <col min="13801" max="13801" width="23.1333333333333" style="84" customWidth="1"/>
    <col min="13802" max="14053" width="12.3833333333333" style="84"/>
    <col min="14054" max="14054" width="11.3833333333333" style="84" customWidth="1"/>
    <col min="14055" max="14056" width="25.75" style="84" customWidth="1"/>
    <col min="14057" max="14057" width="23.1333333333333" style="84" customWidth="1"/>
    <col min="14058" max="14309" width="12.3833333333333" style="84"/>
    <col min="14310" max="14310" width="11.3833333333333" style="84" customWidth="1"/>
    <col min="14311" max="14312" width="25.75" style="84" customWidth="1"/>
    <col min="14313" max="14313" width="23.1333333333333" style="84" customWidth="1"/>
    <col min="14314" max="14565" width="12.3833333333333" style="84"/>
    <col min="14566" max="14566" width="11.3833333333333" style="84" customWidth="1"/>
    <col min="14567" max="14568" width="25.75" style="84" customWidth="1"/>
    <col min="14569" max="14569" width="23.1333333333333" style="84" customWidth="1"/>
    <col min="14570" max="14821" width="12.3833333333333" style="84"/>
    <col min="14822" max="14822" width="11.3833333333333" style="84" customWidth="1"/>
    <col min="14823" max="14824" width="25.75" style="84" customWidth="1"/>
    <col min="14825" max="14825" width="23.1333333333333" style="84" customWidth="1"/>
    <col min="14826" max="15077" width="12.3833333333333" style="84"/>
    <col min="15078" max="15078" width="11.3833333333333" style="84" customWidth="1"/>
    <col min="15079" max="15080" width="25.75" style="84" customWidth="1"/>
    <col min="15081" max="15081" width="23.1333333333333" style="84" customWidth="1"/>
    <col min="15082" max="15333" width="12.3833333333333" style="84"/>
    <col min="15334" max="15334" width="11.3833333333333" style="84" customWidth="1"/>
    <col min="15335" max="15336" width="25.75" style="84" customWidth="1"/>
    <col min="15337" max="15337" width="23.1333333333333" style="84" customWidth="1"/>
    <col min="15338" max="15589" width="12.3833333333333" style="84"/>
    <col min="15590" max="15590" width="11.3833333333333" style="84" customWidth="1"/>
    <col min="15591" max="15592" width="25.75" style="84" customWidth="1"/>
    <col min="15593" max="15593" width="23.1333333333333" style="84" customWidth="1"/>
    <col min="15594" max="15845" width="12.3833333333333" style="84"/>
    <col min="15846" max="15846" width="11.3833333333333" style="84" customWidth="1"/>
    <col min="15847" max="15848" width="25.75" style="84" customWidth="1"/>
    <col min="15849" max="15849" width="23.1333333333333" style="84" customWidth="1"/>
    <col min="15850" max="16101" width="12.3833333333333" style="84"/>
    <col min="16102" max="16102" width="11.3833333333333" style="84" customWidth="1"/>
    <col min="16103" max="16104" width="25.75" style="84" customWidth="1"/>
    <col min="16105" max="16105" width="23.1333333333333" style="84" customWidth="1"/>
    <col min="16106" max="16363" width="12.3833333333333" style="84"/>
    <col min="16364" max="16384" width="12.3833333333333" style="85"/>
  </cols>
  <sheetData>
    <row r="1" spans="1:1">
      <c r="A1" s="86" t="s">
        <v>0</v>
      </c>
    </row>
    <row r="2" s="78" customFormat="1" ht="51.95" customHeight="1" spans="1:4">
      <c r="A2" s="87" t="s">
        <v>1</v>
      </c>
      <c r="B2" s="87"/>
      <c r="C2" s="87"/>
      <c r="D2" s="87"/>
    </row>
    <row r="3" s="79" customFormat="1" ht="17.1" customHeight="1" spans="1:4">
      <c r="A3" s="88"/>
      <c r="B3" s="89"/>
      <c r="D3" s="90" t="s">
        <v>2</v>
      </c>
    </row>
    <row r="4" s="80" customFormat="1" ht="23.1" customHeight="1" spans="1:4">
      <c r="A4" s="91" t="s">
        <v>3</v>
      </c>
      <c r="B4" s="92" t="s">
        <v>4</v>
      </c>
      <c r="C4" s="93" t="s">
        <v>5</v>
      </c>
      <c r="D4" s="94" t="s">
        <v>6</v>
      </c>
    </row>
    <row r="5" s="81" customFormat="1" ht="21" customHeight="1" spans="1:4">
      <c r="A5" s="95" t="s">
        <v>7</v>
      </c>
      <c r="B5" s="96" t="s">
        <v>8</v>
      </c>
      <c r="C5" s="97"/>
      <c r="D5" s="98">
        <f>SUM(D6:D9)</f>
        <v>852.15</v>
      </c>
    </row>
    <row r="6" ht="21" customHeight="1" spans="1:4">
      <c r="A6" s="99">
        <v>1</v>
      </c>
      <c r="B6" s="100" t="s">
        <v>9</v>
      </c>
      <c r="C6" s="101">
        <v>0.0352</v>
      </c>
      <c r="D6" s="102">
        <v>263.12</v>
      </c>
    </row>
    <row r="7" ht="21" customHeight="1" spans="1:4">
      <c r="A7" s="99">
        <v>2</v>
      </c>
      <c r="B7" s="100" t="s">
        <v>10</v>
      </c>
      <c r="C7" s="101">
        <v>0.0391</v>
      </c>
      <c r="D7" s="102">
        <v>292.27</v>
      </c>
    </row>
    <row r="8" ht="21" customHeight="1" spans="1:4">
      <c r="A8" s="99">
        <v>3</v>
      </c>
      <c r="B8" s="100" t="s">
        <v>11</v>
      </c>
      <c r="C8" s="101">
        <v>0.0197</v>
      </c>
      <c r="D8" s="102">
        <v>147.26</v>
      </c>
    </row>
    <row r="9" ht="21" customHeight="1" spans="1:4">
      <c r="A9" s="99">
        <v>4</v>
      </c>
      <c r="B9" s="100" t="s">
        <v>12</v>
      </c>
      <c r="C9" s="101">
        <v>0.02</v>
      </c>
      <c r="D9" s="102">
        <v>149.5</v>
      </c>
    </row>
    <row r="10" customHeight="1" spans="1:4">
      <c r="A10" s="103"/>
      <c r="B10" s="104"/>
      <c r="C10" s="105"/>
      <c r="D10" s="106"/>
    </row>
  </sheetData>
  <sheetProtection formatCells="0" insertHyperlinks="0" autoFilter="0"/>
  <mergeCells count="1">
    <mergeCell ref="A2:D2"/>
  </mergeCells>
  <printOptions horizontalCentered="1"/>
  <pageMargins left="0.433070866141732" right="0.275590551181102" top="0.551181102362205" bottom="0.590551181102362" header="0.31496062992126" footer="0.31496062992126"/>
  <pageSetup paperSize="9" scale="77" firstPageNumber="13" orientation="portrait" useFirstPageNumber="1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opLeftCell="A3" workbookViewId="0">
      <selection activeCell="A8" sqref="$A8:$XFD8"/>
    </sheetView>
  </sheetViews>
  <sheetFormatPr defaultColWidth="9" defaultRowHeight="13.5"/>
  <cols>
    <col min="1" max="1" width="7.13333333333333" customWidth="1"/>
    <col min="2" max="2" width="17.1333333333333" customWidth="1"/>
    <col min="3" max="4" width="10.75" customWidth="1"/>
    <col min="5" max="5" width="9.13333333333333" customWidth="1"/>
    <col min="6" max="6" width="11.25" customWidth="1"/>
    <col min="7" max="8" width="9.13333333333333" customWidth="1"/>
    <col min="9" max="9" width="10.3833333333333" customWidth="1"/>
    <col min="10" max="11" width="9.25" customWidth="1"/>
    <col min="12" max="12" width="11.1333333333333" customWidth="1"/>
    <col min="13" max="13" width="16.5" customWidth="1"/>
  </cols>
  <sheetData>
    <row r="1" ht="14.25" spans="1:13">
      <c r="A1" s="52" t="s">
        <v>13</v>
      </c>
      <c r="B1" s="53"/>
      <c r="C1" s="54"/>
      <c r="D1" s="54"/>
      <c r="E1" s="55"/>
      <c r="F1" s="55"/>
      <c r="G1" s="55"/>
      <c r="H1" s="55"/>
      <c r="I1" s="54"/>
      <c r="J1" s="70"/>
      <c r="K1" s="71"/>
      <c r="L1" s="71"/>
      <c r="M1" s="71"/>
    </row>
    <row r="2" ht="28.5" customHeight="1" spans="1:13">
      <c r="A2" s="56" t="s">
        <v>14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6"/>
    </row>
    <row r="3" spans="1:13">
      <c r="A3" s="58"/>
      <c r="B3" s="59"/>
      <c r="C3" s="60"/>
      <c r="D3" s="60"/>
      <c r="E3" s="60"/>
      <c r="F3" s="60"/>
      <c r="G3" s="60"/>
      <c r="H3" s="60"/>
      <c r="I3" s="60"/>
      <c r="J3" s="60"/>
      <c r="K3" s="72"/>
      <c r="L3" s="72"/>
      <c r="M3" s="73" t="s">
        <v>15</v>
      </c>
    </row>
    <row r="4" ht="23" customHeight="1" spans="1:13">
      <c r="A4" s="61" t="s">
        <v>3</v>
      </c>
      <c r="B4" s="62" t="s">
        <v>16</v>
      </c>
      <c r="C4" s="63" t="s">
        <v>17</v>
      </c>
      <c r="D4" s="64" t="s">
        <v>18</v>
      </c>
      <c r="E4" s="64"/>
      <c r="F4" s="64"/>
      <c r="G4" s="64"/>
      <c r="H4" s="64"/>
      <c r="I4" s="74" t="s">
        <v>19</v>
      </c>
      <c r="J4" s="62" t="s">
        <v>20</v>
      </c>
      <c r="K4" s="62"/>
      <c r="L4" s="62"/>
      <c r="M4" s="62" t="s">
        <v>21</v>
      </c>
    </row>
    <row r="5" ht="23" customHeight="1" spans="1:13">
      <c r="A5" s="61"/>
      <c r="B5" s="62"/>
      <c r="C5" s="63"/>
      <c r="D5" s="63" t="s">
        <v>22</v>
      </c>
      <c r="E5" s="64" t="s">
        <v>23</v>
      </c>
      <c r="F5" s="64" t="s">
        <v>24</v>
      </c>
      <c r="G5" s="64" t="s">
        <v>25</v>
      </c>
      <c r="H5" s="64" t="s">
        <v>26</v>
      </c>
      <c r="I5" s="74"/>
      <c r="J5" s="75" t="s">
        <v>22</v>
      </c>
      <c r="K5" s="62" t="s">
        <v>27</v>
      </c>
      <c r="L5" s="62" t="s">
        <v>28</v>
      </c>
      <c r="M5" s="62"/>
    </row>
    <row r="6" ht="23" customHeight="1" spans="1:13">
      <c r="A6" s="61"/>
      <c r="B6" s="62"/>
      <c r="C6" s="63"/>
      <c r="D6" s="63"/>
      <c r="E6" s="64"/>
      <c r="F6" s="64"/>
      <c r="G6" s="64"/>
      <c r="H6" s="64"/>
      <c r="I6" s="74"/>
      <c r="J6" s="75"/>
      <c r="K6" s="62"/>
      <c r="L6" s="62"/>
      <c r="M6" s="62"/>
    </row>
    <row r="7" ht="46" customHeight="1" spans="1:13">
      <c r="A7" s="61"/>
      <c r="B7" s="62"/>
      <c r="C7" s="63"/>
      <c r="D7" s="63"/>
      <c r="E7" s="65" t="s">
        <v>29</v>
      </c>
      <c r="F7" s="65" t="s">
        <v>30</v>
      </c>
      <c r="G7" s="65" t="s">
        <v>29</v>
      </c>
      <c r="H7" s="65" t="s">
        <v>31</v>
      </c>
      <c r="I7" s="65" t="s">
        <v>32</v>
      </c>
      <c r="J7" s="75"/>
      <c r="K7" s="76" t="s">
        <v>33</v>
      </c>
      <c r="L7" s="76" t="s">
        <v>30</v>
      </c>
      <c r="M7" s="62"/>
    </row>
    <row r="8" ht="23" customHeight="1" spans="1:13">
      <c r="A8" s="66">
        <v>10</v>
      </c>
      <c r="B8" s="67" t="s">
        <v>34</v>
      </c>
      <c r="C8" s="68">
        <f>D8+I8+J8</f>
        <v>100</v>
      </c>
      <c r="D8" s="69">
        <f>E8+F8+G8+H8</f>
        <v>100</v>
      </c>
      <c r="E8" s="69">
        <f>附件3.造林!D7</f>
        <v>100</v>
      </c>
      <c r="F8" s="69"/>
      <c r="G8" s="69"/>
      <c r="H8" s="69"/>
      <c r="I8" s="69"/>
      <c r="J8" s="69">
        <f>K8+L8</f>
        <v>0</v>
      </c>
      <c r="K8" s="69"/>
      <c r="L8" s="69"/>
      <c r="M8" s="77"/>
    </row>
    <row r="9" ht="23" customHeight="1"/>
    <row r="10" ht="23" customHeight="1"/>
    <row r="11" ht="23" customHeight="1"/>
    <row r="12" ht="23" customHeight="1"/>
    <row r="13" ht="23" customHeight="1"/>
    <row r="14" ht="23" customHeight="1"/>
  </sheetData>
  <sheetProtection formatCells="0" insertHyperlinks="0" autoFilter="0"/>
  <mergeCells count="17">
    <mergeCell ref="A1:B1"/>
    <mergeCell ref="A2:M2"/>
    <mergeCell ref="D4:H4"/>
    <mergeCell ref="J4:L4"/>
    <mergeCell ref="A4:A7"/>
    <mergeCell ref="B4:B7"/>
    <mergeCell ref="C4:C7"/>
    <mergeCell ref="D5:D7"/>
    <mergeCell ref="E5:E6"/>
    <mergeCell ref="F5:F6"/>
    <mergeCell ref="G5:G6"/>
    <mergeCell ref="H5:H6"/>
    <mergeCell ref="I4:I6"/>
    <mergeCell ref="J5:J7"/>
    <mergeCell ref="K5:K6"/>
    <mergeCell ref="L5:L6"/>
    <mergeCell ref="M4:M7"/>
  </mergeCells>
  <pageMargins left="0.708333333333333" right="0.708333333333333" top="0.747916666666667" bottom="0.747916666666667" header="0.314583333333333" footer="0.314583333333333"/>
  <pageSetup paperSize="9" scale="94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Zeros="0" zoomScale="85" zoomScaleNormal="85" workbookViewId="0">
      <pane ySplit="5" topLeftCell="A6" activePane="bottomLeft" state="frozen"/>
      <selection/>
      <selection pane="bottomLeft" activeCell="H9" sqref="H9"/>
    </sheetView>
  </sheetViews>
  <sheetFormatPr defaultColWidth="9" defaultRowHeight="18.75"/>
  <cols>
    <col min="1" max="1" width="8.5" style="4" customWidth="1"/>
    <col min="2" max="2" width="42.6333333333333" style="5" customWidth="1"/>
    <col min="3" max="3" width="11.75" style="3" customWidth="1"/>
    <col min="4" max="4" width="11.75" style="6" customWidth="1"/>
    <col min="5" max="5" width="11.75" style="7" customWidth="1"/>
    <col min="6" max="6" width="11.75" style="6" customWidth="1"/>
    <col min="7" max="7" width="11.75" style="8" customWidth="1"/>
    <col min="8" max="8" width="11.75" style="6" customWidth="1"/>
    <col min="9" max="9" width="11.75" style="8" customWidth="1"/>
    <col min="10" max="10" width="11.75" style="6" customWidth="1"/>
    <col min="11" max="12" width="11.75" style="9" customWidth="1"/>
    <col min="13" max="14" width="11.75" style="10" customWidth="1"/>
    <col min="15" max="15" width="11.75" style="11" customWidth="1"/>
    <col min="16" max="16" width="16.5" style="10" customWidth="1"/>
    <col min="17" max="16384" width="9" style="10"/>
  </cols>
  <sheetData>
    <row r="1" s="1" customFormat="1" ht="37.15" customHeight="1" spans="1:15">
      <c r="A1" s="12" t="s">
        <v>35</v>
      </c>
      <c r="B1" s="13"/>
      <c r="C1" s="12"/>
      <c r="D1" s="12"/>
      <c r="E1" s="14"/>
      <c r="F1" s="12"/>
      <c r="G1" s="12"/>
      <c r="H1" s="12"/>
      <c r="I1" s="12"/>
      <c r="J1" s="12"/>
      <c r="K1" s="12"/>
      <c r="L1" s="12"/>
      <c r="M1" s="42"/>
      <c r="N1" s="42"/>
      <c r="O1" s="42"/>
    </row>
    <row r="2" ht="46.9" customHeight="1" spans="1:1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1.6" customHeight="1" spans="1:15">
      <c r="A3" s="16"/>
      <c r="B3" s="17"/>
      <c r="C3" s="16"/>
      <c r="D3" s="18"/>
      <c r="E3" s="18"/>
      <c r="F3" s="18"/>
      <c r="G3" s="18"/>
      <c r="H3" s="18"/>
      <c r="I3" s="18"/>
      <c r="J3" s="43"/>
      <c r="K3" s="43"/>
      <c r="L3" s="43"/>
      <c r="M3" s="44" t="s">
        <v>37</v>
      </c>
      <c r="N3" s="44"/>
      <c r="O3" s="44"/>
    </row>
    <row r="4" s="2" customFormat="1" ht="81" customHeight="1" spans="1:17">
      <c r="A4" s="19" t="s">
        <v>3</v>
      </c>
      <c r="B4" s="19" t="s">
        <v>38</v>
      </c>
      <c r="C4" s="19" t="s">
        <v>22</v>
      </c>
      <c r="D4" s="20"/>
      <c r="E4" s="21" t="s">
        <v>39</v>
      </c>
      <c r="F4" s="20"/>
      <c r="G4" s="21" t="s">
        <v>40</v>
      </c>
      <c r="H4" s="20"/>
      <c r="I4" s="21" t="s">
        <v>41</v>
      </c>
      <c r="J4" s="20"/>
      <c r="K4" s="21" t="s">
        <v>42</v>
      </c>
      <c r="L4" s="20"/>
      <c r="M4" s="21" t="s">
        <v>43</v>
      </c>
      <c r="N4" s="21"/>
      <c r="O4" s="20"/>
      <c r="P4" s="45"/>
      <c r="Q4" s="45"/>
    </row>
    <row r="5" s="3" customFormat="1" ht="44.1" customHeight="1" spans="1:17">
      <c r="A5" s="19"/>
      <c r="B5" s="19"/>
      <c r="C5" s="22" t="s">
        <v>44</v>
      </c>
      <c r="D5" s="22" t="s">
        <v>45</v>
      </c>
      <c r="E5" s="22" t="s">
        <v>44</v>
      </c>
      <c r="F5" s="22" t="s">
        <v>45</v>
      </c>
      <c r="G5" s="22" t="s">
        <v>44</v>
      </c>
      <c r="H5" s="22" t="s">
        <v>45</v>
      </c>
      <c r="I5" s="22" t="s">
        <v>44</v>
      </c>
      <c r="J5" s="22" t="s">
        <v>45</v>
      </c>
      <c r="K5" s="22" t="s">
        <v>44</v>
      </c>
      <c r="L5" s="22" t="s">
        <v>45</v>
      </c>
      <c r="M5" s="27" t="s">
        <v>46</v>
      </c>
      <c r="N5" s="27" t="s">
        <v>47</v>
      </c>
      <c r="O5" s="27" t="s">
        <v>45</v>
      </c>
      <c r="P5" s="46"/>
      <c r="Q5" s="46"/>
    </row>
    <row r="6" s="2" customFormat="1" ht="31.9" customHeight="1" spans="1:17">
      <c r="A6" s="23" t="s">
        <v>22</v>
      </c>
      <c r="B6" s="24"/>
      <c r="C6" s="25">
        <f>E6+G6+I6+K6</f>
        <v>0</v>
      </c>
      <c r="D6" s="25">
        <f>F6+H6+J6+L6+O6</f>
        <v>100</v>
      </c>
      <c r="E6" s="25">
        <f>E7</f>
        <v>0</v>
      </c>
      <c r="F6" s="25">
        <f t="shared" ref="F6:O6" si="0">F7</f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5</v>
      </c>
      <c r="N6" s="25">
        <f t="shared" si="0"/>
        <v>0.05</v>
      </c>
      <c r="O6" s="25">
        <f t="shared" si="0"/>
        <v>100</v>
      </c>
      <c r="P6" s="45"/>
      <c r="Q6" s="45"/>
    </row>
    <row r="7" s="4" customFormat="1" ht="31.9" customHeight="1" spans="1:17">
      <c r="A7" s="23" t="s">
        <v>48</v>
      </c>
      <c r="B7" s="23" t="s">
        <v>8</v>
      </c>
      <c r="C7" s="25">
        <f>E7+G7+I7+K7</f>
        <v>0</v>
      </c>
      <c r="D7" s="25">
        <f>F7+H7+J7+L7+O7</f>
        <v>100</v>
      </c>
      <c r="E7" s="25">
        <f>E8</f>
        <v>0</v>
      </c>
      <c r="F7" s="25">
        <f>E7*900</f>
        <v>0</v>
      </c>
      <c r="G7" s="26">
        <f>SUM(G8:G8)</f>
        <v>0</v>
      </c>
      <c r="H7" s="25">
        <f>G7*400</f>
        <v>0</v>
      </c>
      <c r="I7" s="26">
        <f>SUM(I8:I8)</f>
        <v>0</v>
      </c>
      <c r="J7" s="25">
        <f>I7*650</f>
        <v>0</v>
      </c>
      <c r="K7" s="26">
        <f>SUM(K8:K8)</f>
        <v>0</v>
      </c>
      <c r="L7" s="25">
        <f>K7*200</f>
        <v>0</v>
      </c>
      <c r="M7" s="25">
        <f>M8</f>
        <v>5</v>
      </c>
      <c r="N7" s="25">
        <f>M7*100/10000</f>
        <v>0.05</v>
      </c>
      <c r="O7" s="25">
        <f>M7*20</f>
        <v>100</v>
      </c>
      <c r="P7" s="47"/>
      <c r="Q7" s="47"/>
    </row>
    <row r="8" ht="31.9" customHeight="1" spans="1:17">
      <c r="A8" s="27">
        <v>18</v>
      </c>
      <c r="B8" s="28" t="s">
        <v>49</v>
      </c>
      <c r="C8" s="29">
        <f>E8+G8+I8+K8</f>
        <v>0</v>
      </c>
      <c r="D8" s="29">
        <f>F8+H8+J8+L8+O8</f>
        <v>100</v>
      </c>
      <c r="E8" s="30"/>
      <c r="F8" s="29">
        <f>E8*900</f>
        <v>0</v>
      </c>
      <c r="G8" s="30"/>
      <c r="H8" s="29">
        <f>G8*400</f>
        <v>0</v>
      </c>
      <c r="I8" s="29"/>
      <c r="J8" s="29">
        <f>I8*650</f>
        <v>0</v>
      </c>
      <c r="K8" s="29"/>
      <c r="L8" s="29">
        <f>K8*200</f>
        <v>0</v>
      </c>
      <c r="M8" s="29">
        <v>5</v>
      </c>
      <c r="N8" s="29">
        <f>M8*100/10000</f>
        <v>0.05</v>
      </c>
      <c r="O8" s="29">
        <f>M8*20</f>
        <v>100</v>
      </c>
      <c r="P8" s="48"/>
      <c r="Q8" s="48"/>
    </row>
    <row r="9" ht="18.6" customHeight="1" spans="1:17">
      <c r="A9" s="31"/>
      <c r="B9" s="32"/>
      <c r="C9" s="33"/>
      <c r="D9" s="34"/>
      <c r="E9" s="35"/>
      <c r="F9" s="36"/>
      <c r="G9" s="37"/>
      <c r="H9" s="36"/>
      <c r="I9" s="37"/>
      <c r="J9" s="36"/>
      <c r="K9" s="49"/>
      <c r="L9" s="49"/>
      <c r="M9" s="50"/>
      <c r="N9" s="50"/>
      <c r="O9" s="50"/>
      <c r="P9" s="48"/>
      <c r="Q9" s="48"/>
    </row>
    <row r="10" ht="18.6" customHeight="1" spans="1:17">
      <c r="A10" s="31"/>
      <c r="B10" s="32"/>
      <c r="C10" s="33"/>
      <c r="D10" s="34"/>
      <c r="E10" s="35"/>
      <c r="F10" s="36"/>
      <c r="G10" s="37"/>
      <c r="H10" s="36"/>
      <c r="I10" s="37"/>
      <c r="J10" s="36"/>
      <c r="K10" s="49"/>
      <c r="L10" s="49"/>
      <c r="M10" s="48"/>
      <c r="N10" s="48"/>
      <c r="O10" s="51"/>
      <c r="P10" s="48"/>
      <c r="Q10" s="48"/>
    </row>
    <row r="11" ht="18.6" customHeight="1" spans="1:17">
      <c r="A11" s="31"/>
      <c r="B11" s="32"/>
      <c r="C11" s="33"/>
      <c r="D11" s="34"/>
      <c r="E11" s="35"/>
      <c r="F11" s="36"/>
      <c r="G11" s="37"/>
      <c r="H11" s="36"/>
      <c r="I11" s="37"/>
      <c r="J11" s="36"/>
      <c r="K11" s="49"/>
      <c r="L11" s="49"/>
      <c r="M11" s="48"/>
      <c r="N11" s="48"/>
      <c r="O11" s="51"/>
      <c r="P11" s="48"/>
      <c r="Q11" s="48"/>
    </row>
    <row r="12" ht="18.6" customHeight="1" spans="1:17">
      <c r="A12" s="31"/>
      <c r="B12" s="32"/>
      <c r="C12" s="33"/>
      <c r="D12" s="34"/>
      <c r="E12" s="35"/>
      <c r="F12" s="36"/>
      <c r="G12" s="37"/>
      <c r="H12" s="36"/>
      <c r="I12" s="37"/>
      <c r="J12" s="36"/>
      <c r="K12" s="49"/>
      <c r="L12" s="49"/>
      <c r="M12" s="48"/>
      <c r="N12" s="48"/>
      <c r="O12" s="51"/>
      <c r="P12" s="48"/>
      <c r="Q12" s="48"/>
    </row>
    <row r="13" ht="18.6" customHeight="1" spans="1:17">
      <c r="A13" s="31"/>
      <c r="B13" s="32"/>
      <c r="C13" s="33"/>
      <c r="D13" s="34"/>
      <c r="E13" s="35"/>
      <c r="F13" s="36"/>
      <c r="G13" s="37"/>
      <c r="H13" s="36"/>
      <c r="I13" s="37"/>
      <c r="J13" s="36"/>
      <c r="K13" s="49"/>
      <c r="L13" s="49"/>
      <c r="M13" s="48"/>
      <c r="N13" s="48"/>
      <c r="O13" s="51"/>
      <c r="P13" s="48"/>
      <c r="Q13" s="48"/>
    </row>
    <row r="14" ht="18.6" customHeight="1" spans="1:17">
      <c r="A14" s="31"/>
      <c r="B14" s="32"/>
      <c r="C14" s="33"/>
      <c r="D14" s="34"/>
      <c r="E14" s="35"/>
      <c r="F14" s="36"/>
      <c r="G14" s="37"/>
      <c r="H14" s="36"/>
      <c r="I14" s="37"/>
      <c r="J14" s="36"/>
      <c r="K14" s="49"/>
      <c r="L14" s="49"/>
      <c r="M14" s="48"/>
      <c r="N14" s="48"/>
      <c r="O14" s="51"/>
      <c r="P14" s="48"/>
      <c r="Q14" s="48"/>
    </row>
    <row r="15" ht="15.75" spans="1:17">
      <c r="A15" s="31"/>
      <c r="B15" s="32"/>
      <c r="C15" s="33"/>
      <c r="D15" s="34"/>
      <c r="E15" s="35"/>
      <c r="F15" s="36"/>
      <c r="G15" s="37"/>
      <c r="H15" s="36"/>
      <c r="I15" s="37"/>
      <c r="J15" s="36"/>
      <c r="K15" s="49"/>
      <c r="L15" s="49"/>
      <c r="M15" s="48"/>
      <c r="N15" s="48"/>
      <c r="O15" s="51"/>
      <c r="P15" s="48"/>
      <c r="Q15" s="48"/>
    </row>
    <row r="16" ht="15.75" spans="1:17">
      <c r="A16" s="31"/>
      <c r="B16" s="32"/>
      <c r="C16" s="33"/>
      <c r="D16" s="34"/>
      <c r="E16" s="35"/>
      <c r="F16" s="36"/>
      <c r="G16" s="37"/>
      <c r="H16" s="36"/>
      <c r="I16" s="37"/>
      <c r="J16" s="36"/>
      <c r="K16" s="49"/>
      <c r="L16" s="49"/>
      <c r="M16" s="48"/>
      <c r="N16" s="48"/>
      <c r="O16" s="51"/>
      <c r="P16" s="48"/>
      <c r="Q16" s="48"/>
    </row>
    <row r="17" ht="15.75" spans="1:17">
      <c r="A17" s="31"/>
      <c r="B17" s="32"/>
      <c r="C17" s="33"/>
      <c r="D17" s="34"/>
      <c r="E17" s="35"/>
      <c r="F17" s="36"/>
      <c r="G17" s="37"/>
      <c r="H17" s="36"/>
      <c r="I17" s="37"/>
      <c r="J17" s="36"/>
      <c r="K17" s="49"/>
      <c r="L17" s="49"/>
      <c r="M17" s="48"/>
      <c r="N17" s="48"/>
      <c r="O17" s="51"/>
      <c r="P17" s="48"/>
      <c r="Q17" s="48"/>
    </row>
    <row r="18" ht="15.75" spans="1:17">
      <c r="A18" s="31"/>
      <c r="B18" s="32"/>
      <c r="C18" s="33"/>
      <c r="D18" s="34"/>
      <c r="E18" s="35"/>
      <c r="F18" s="36"/>
      <c r="G18" s="37"/>
      <c r="H18" s="36"/>
      <c r="I18" s="37"/>
      <c r="J18" s="36"/>
      <c r="K18" s="49"/>
      <c r="L18" s="49"/>
      <c r="M18" s="48"/>
      <c r="N18" s="48"/>
      <c r="O18" s="51"/>
      <c r="P18" s="48"/>
      <c r="Q18" s="48"/>
    </row>
    <row r="19" ht="15.75" spans="1:17">
      <c r="A19" s="31"/>
      <c r="B19" s="32"/>
      <c r="C19" s="33"/>
      <c r="D19" s="34"/>
      <c r="E19" s="35"/>
      <c r="F19" s="36"/>
      <c r="G19" s="37"/>
      <c r="H19" s="36"/>
      <c r="I19" s="37"/>
      <c r="J19" s="36"/>
      <c r="K19" s="49"/>
      <c r="L19" s="49"/>
      <c r="M19" s="48"/>
      <c r="N19" s="48"/>
      <c r="O19" s="51"/>
      <c r="P19" s="48"/>
      <c r="Q19" s="48"/>
    </row>
    <row r="20" ht="15.75" spans="1:17">
      <c r="A20" s="31"/>
      <c r="B20" s="32"/>
      <c r="C20" s="33"/>
      <c r="D20" s="34"/>
      <c r="E20" s="35"/>
      <c r="F20" s="36"/>
      <c r="G20" s="37"/>
      <c r="H20" s="36"/>
      <c r="I20" s="37"/>
      <c r="J20" s="36"/>
      <c r="K20" s="49"/>
      <c r="L20" s="49"/>
      <c r="M20" s="48"/>
      <c r="N20" s="48"/>
      <c r="O20" s="51"/>
      <c r="P20" s="48"/>
      <c r="Q20" s="48"/>
    </row>
    <row r="21" ht="15.75" spans="1:17">
      <c r="A21" s="31"/>
      <c r="B21" s="32"/>
      <c r="C21" s="33"/>
      <c r="D21" s="34"/>
      <c r="E21" s="35"/>
      <c r="F21" s="36"/>
      <c r="G21" s="37"/>
      <c r="H21" s="36"/>
      <c r="I21" s="37"/>
      <c r="J21" s="36"/>
      <c r="K21" s="49"/>
      <c r="L21" s="49"/>
      <c r="M21" s="48"/>
      <c r="N21" s="48"/>
      <c r="O21" s="51"/>
      <c r="P21" s="48"/>
      <c r="Q21" s="48"/>
    </row>
    <row r="22" ht="15.75" spans="1:17">
      <c r="A22" s="31"/>
      <c r="B22" s="32"/>
      <c r="C22" s="33"/>
      <c r="D22" s="34"/>
      <c r="E22" s="35"/>
      <c r="F22" s="36"/>
      <c r="G22" s="37"/>
      <c r="H22" s="36"/>
      <c r="I22" s="37"/>
      <c r="J22" s="36"/>
      <c r="K22" s="49"/>
      <c r="L22" s="49"/>
      <c r="M22" s="48"/>
      <c r="N22" s="48"/>
      <c r="O22" s="51"/>
      <c r="P22" s="48"/>
      <c r="Q22" s="48"/>
    </row>
    <row r="23" ht="15.75" spans="1:17">
      <c r="A23" s="31"/>
      <c r="B23" s="32"/>
      <c r="C23" s="33"/>
      <c r="D23" s="34"/>
      <c r="E23" s="35"/>
      <c r="F23" s="36"/>
      <c r="G23" s="37"/>
      <c r="H23" s="36"/>
      <c r="I23" s="37"/>
      <c r="J23" s="36"/>
      <c r="K23" s="49"/>
      <c r="L23" s="49"/>
      <c r="M23" s="48"/>
      <c r="N23" s="48"/>
      <c r="O23" s="51"/>
      <c r="P23" s="48"/>
      <c r="Q23" s="48"/>
    </row>
    <row r="24" spans="1:4">
      <c r="A24" s="38"/>
      <c r="B24" s="39"/>
      <c r="C24" s="40"/>
      <c r="D24" s="41"/>
    </row>
    <row r="25" spans="1:4">
      <c r="A25" s="38"/>
      <c r="B25" s="39"/>
      <c r="C25" s="40"/>
      <c r="D25" s="41"/>
    </row>
    <row r="26" spans="1:4">
      <c r="A26" s="38"/>
      <c r="B26" s="39"/>
      <c r="C26" s="40"/>
      <c r="D26" s="41"/>
    </row>
    <row r="27" spans="1:4">
      <c r="A27" s="38"/>
      <c r="B27" s="39"/>
      <c r="C27" s="40"/>
      <c r="D27" s="41"/>
    </row>
  </sheetData>
  <sheetProtection formatCells="0" insertHyperlinks="0" autoFilter="0"/>
  <autoFilter ref="A5:AJ8">
    <extLst/>
  </autoFilter>
  <mergeCells count="11">
    <mergeCell ref="A2:O2"/>
    <mergeCell ref="M3:O3"/>
    <mergeCell ref="C4:D4"/>
    <mergeCell ref="E4:F4"/>
    <mergeCell ref="G4:H4"/>
    <mergeCell ref="I4:J4"/>
    <mergeCell ref="K4:L4"/>
    <mergeCell ref="M4:O4"/>
    <mergeCell ref="A6:B6"/>
    <mergeCell ref="A4:A5"/>
    <mergeCell ref="B4:B5"/>
  </mergeCells>
  <printOptions horizontalCentered="1"/>
  <pageMargins left="0.433070866141732" right="0.275590551181102" top="0.551181102362205" bottom="0.590551181102362" header="0.31496062992126" footer="0.31496062992126"/>
  <pageSetup paperSize="9" scale="70" firstPageNumber="13" fitToHeight="0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1 3 "   i n t e r l i n e O n O f f = " 0 "   i n t e r l i n e C o l o r = " 0 "   i s D b S h e e t = " 0 "   i s D a s h B o a r d S h e e t = " 0 " / > < w o S h e e t P r o p s   s h e e t S t i d = " 4 "   i n t e r l i n e O n O f f = " 0 "   i n t e r l i n e C o l o r = " 0 "   i s D b S h e e t = " 0 "   i s D a s h B o a r d S h e e t = " 0 " / > < w o S h e e t P r o p s   s h e e t S t i d = " 5 "   i n t e r l i n e O n O f f = " 0 "   i n t e r l i n e C o l o r = " 0 "   i s D b S h e e t = " 0 "   i s D a s h B o a r d S h e e t = " 0 " / > < w o S h e e t P r o p s   s h e e t S t i d = " 6 "   i n t e r l i n e O n O f f = " 0 "   i n t e r l i n e C o l o r = " 0 "   i s D b S h e e t = " 0 "   i s D a s h B o a r d S h e e t = " 0 " / > < w o S h e e t P r o p s   s h e e t S t i d = " 7 "   i n t e r l i n e O n O f f = " 0 "   i n t e r l i n e C o l o r = " 0 "   i s D b S h e e t = " 0 "   i s D a s h B o a r d S h e e t = " 0 " / > < w o S h e e t P r o p s   s h e e t S t i d = " 8 "   i n t e r l i n e O n O f f = " 0 "   i n t e r l i n e C o l o r = " 0 "   i s D b S h e e t = " 0 "   i s D a s h B o a r d S h e e t = " 0 " / > < w o S h e e t P r o p s   s h e e t S t i d = " 1 1 "   i n t e r l i n e O n O f f = " 0 "   i n t e r l i n e C o l o r = " 0 "   i s D b S h e e t = " 0 "   i s D a s h B o a r d S h e e t = " 0 " / > < w o S h e e t P r o p s   s h e e t S t i d = " 1 4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1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1 1 " / > < p i x e l a t o r L i s t   s h e e t S t i d = " 1 4 " / > < p i x e l a t o r L i s t   s h e e t S t i d = " 1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WWO_wpscloud_20221208094540-68e92f0a0a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统筹整合 (林改)</vt:lpstr>
      <vt:lpstr>附件2 林业改革</vt:lpstr>
      <vt:lpstr>附件3.造林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2022-11-28T00:17:00Z</dcterms:created>
  <cp:lastPrinted>2023-05-30T14:19:00Z</cp:lastPrinted>
  <dcterms:modified xsi:type="dcterms:W3CDTF">2023-06-16T03:13:49Z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