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932"/>
  </bookViews>
  <sheets>
    <sheet name="附件2-3.草原" sheetId="5" r:id="rId1"/>
  </sheets>
  <definedNames>
    <definedName name="_xlnm._FilterDatabase" localSheetId="0" hidden="1">'附件2-3.草原'!$A$5:$M$80</definedName>
    <definedName name="_xlnm.Print_Titles" localSheetId="0">'附件2-3.草原'!$4:$5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<sst xmlns="http://schemas.openxmlformats.org/spreadsheetml/2006/main" count="117" uniqueCount="106">
  <si>
    <t>附件2-3</t>
  </si>
  <si>
    <t>提前下达2023年中央林业改革发展资金（国土绿化—草原生态修复治理）分配表</t>
  </si>
  <si>
    <t>单位：万亩、万元、人</t>
  </si>
  <si>
    <t>序号</t>
  </si>
  <si>
    <t>县市</t>
  </si>
  <si>
    <t>合计</t>
  </si>
  <si>
    <t>半免耕补播改良</t>
  </si>
  <si>
    <t>围栏</t>
  </si>
  <si>
    <t>草原管护员</t>
  </si>
  <si>
    <t>科技支撑</t>
  </si>
  <si>
    <t>备注</t>
  </si>
  <si>
    <t>面积</t>
  </si>
  <si>
    <t>金额</t>
  </si>
  <si>
    <t>数量</t>
  </si>
  <si>
    <t>建设内容</t>
  </si>
  <si>
    <t>一</t>
  </si>
  <si>
    <t>自治区本级</t>
  </si>
  <si>
    <t>（一）</t>
  </si>
  <si>
    <t>自治区林草局</t>
  </si>
  <si>
    <t>自治林草局本级</t>
  </si>
  <si>
    <t>对全疆2021年重点区域修复专项、退化草原修复治理项目实施的1438万亩修复治理建设任务及技术支撑成效进行实施成效评价。</t>
  </si>
  <si>
    <t>治蝗办</t>
  </si>
  <si>
    <t>储备草原生物灾害应急农药、开展与草原有害生物防治有关的技术研究、标准体系研建、产学研合作、宣传教育等。</t>
  </si>
  <si>
    <t>草原总站</t>
  </si>
  <si>
    <t>草原生态修复治理技术研究与示范、对地州开展常规草原生态监测、技术指导服务、市场销售商品种和草原生态修复项目用种草种质量监督抽查工作。</t>
  </si>
  <si>
    <t>（二）</t>
  </si>
  <si>
    <t>科技厅</t>
  </si>
  <si>
    <t>畜科院草业研究所</t>
  </si>
  <si>
    <t>开展天山北坡退化草地评价与修复治理模式示范与推广</t>
  </si>
  <si>
    <t>（三）</t>
  </si>
  <si>
    <t>教育厅</t>
  </si>
  <si>
    <t>新疆农业大学草业与环境科学院</t>
  </si>
  <si>
    <t>基于遥感技术的草地生态系统评价技术、草地生态修复典型模式研究、指导4个地区（市）开展指导培训，开展不同海拔梯度上土壤种子库研究</t>
  </si>
  <si>
    <t>二</t>
  </si>
  <si>
    <t>地州单位</t>
  </si>
  <si>
    <t>乌鲁木齐市</t>
  </si>
  <si>
    <t>乌鲁木齐市本级</t>
  </si>
  <si>
    <t>伊犁州</t>
  </si>
  <si>
    <t>新源县</t>
  </si>
  <si>
    <t>霍城县</t>
  </si>
  <si>
    <t>昭苏县</t>
  </si>
  <si>
    <t>特克斯县</t>
  </si>
  <si>
    <t>察布查尔县</t>
  </si>
  <si>
    <t>伊宁市</t>
  </si>
  <si>
    <t>巩乃斯种养场</t>
  </si>
  <si>
    <t>塔城地区</t>
  </si>
  <si>
    <t>塔城市</t>
  </si>
  <si>
    <t>托里县</t>
  </si>
  <si>
    <t>裕民县</t>
  </si>
  <si>
    <t>和布克赛尔县</t>
  </si>
  <si>
    <t>（四）</t>
  </si>
  <si>
    <t>阿勒泰地区</t>
  </si>
  <si>
    <t>阿勒泰市</t>
  </si>
  <si>
    <t>布尔津县</t>
  </si>
  <si>
    <t>哈巴河县</t>
  </si>
  <si>
    <t>吉木乃县</t>
  </si>
  <si>
    <t>富蕴县</t>
  </si>
  <si>
    <t>福海县</t>
  </si>
  <si>
    <t>（五）</t>
  </si>
  <si>
    <t>博州</t>
  </si>
  <si>
    <t>温泉县</t>
  </si>
  <si>
    <t>博州本级</t>
  </si>
  <si>
    <t>（六）</t>
  </si>
  <si>
    <t>昌吉州</t>
  </si>
  <si>
    <t>呼图壁县</t>
  </si>
  <si>
    <t>昌吉市</t>
  </si>
  <si>
    <t>吉木萨尔县</t>
  </si>
  <si>
    <t>奇台县</t>
  </si>
  <si>
    <t>木垒县</t>
  </si>
  <si>
    <t>（七）</t>
  </si>
  <si>
    <t>哈密市</t>
  </si>
  <si>
    <t>伊州区</t>
  </si>
  <si>
    <t>（八）</t>
  </si>
  <si>
    <t>巴州</t>
  </si>
  <si>
    <t>轮台县</t>
  </si>
  <si>
    <t>（九）</t>
  </si>
  <si>
    <t>阿克苏地区</t>
  </si>
  <si>
    <t>库车市</t>
  </si>
  <si>
    <t>沙雅县</t>
  </si>
  <si>
    <t>新和县</t>
  </si>
  <si>
    <t>温宿县</t>
  </si>
  <si>
    <t>乌什县</t>
  </si>
  <si>
    <t>柯坪县</t>
  </si>
  <si>
    <t>阿克陶县</t>
  </si>
  <si>
    <t>（十一）</t>
  </si>
  <si>
    <t>喀什地区</t>
  </si>
  <si>
    <t>疏附县</t>
  </si>
  <si>
    <t>疏勒县</t>
  </si>
  <si>
    <t>英吉沙县</t>
  </si>
  <si>
    <t>莎车县</t>
  </si>
  <si>
    <t>叶城县</t>
  </si>
  <si>
    <t>岳普湖县</t>
  </si>
  <si>
    <t>伽师县</t>
  </si>
  <si>
    <t>塔什库尔干县</t>
  </si>
  <si>
    <t>麦盖提县</t>
  </si>
  <si>
    <t>巴楚县</t>
  </si>
  <si>
    <t>（十二）</t>
  </si>
  <si>
    <t>和田地区</t>
  </si>
  <si>
    <t>和田县</t>
  </si>
  <si>
    <t>墨玉县</t>
  </si>
  <si>
    <t>皮山县</t>
  </si>
  <si>
    <t>洛浦县</t>
  </si>
  <si>
    <t>策勒县</t>
  </si>
  <si>
    <t>于田县</t>
  </si>
  <si>
    <t>民丰县</t>
  </si>
  <si>
    <t>和田市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</si>
</sst>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4"/>
      <name val="方正小标宋简体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8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center" vertical="center" shrinkToFit="1"/>
    </xf>
    <xf numFmtId="0" fontId="2" fillId="0" borderId="2" xfId="53" applyFont="1" applyFill="1" applyBorder="1" applyAlignment="1">
      <alignment horizontal="left" vertical="center" shrinkToFit="1"/>
    </xf>
    <xf numFmtId="176" fontId="9" fillId="0" borderId="1" xfId="53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vertical="center"/>
    </xf>
    <xf numFmtId="176" fontId="9" fillId="0" borderId="1" xfId="0" applyNumberFormat="1" applyFont="1" applyFill="1" applyBorder="1">
      <alignment vertical="center"/>
    </xf>
    <xf numFmtId="176" fontId="8" fillId="0" borderId="0" xfId="53" applyNumberFormat="1" applyFont="1" applyFill="1" applyBorder="1" applyAlignment="1">
      <alignment horizontal="center" vertical="center" shrinkToFit="1"/>
    </xf>
    <xf numFmtId="176" fontId="8" fillId="0" borderId="3" xfId="53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11" fillId="0" borderId="0" xfId="0" applyFont="1" applyFill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</cellXfs>
  <cellStyles count="5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Y105"/>
  <sheetViews>
    <sheetView showZeros="0" tabSelected="1" zoomScale="55" zoomScaleNormal="55" workbookViewId="0">
      <pane xSplit="1" ySplit="6" topLeftCell="B144" activePane="bottomRight" state="frozen"/>
      <selection/>
      <selection pane="topRight"/>
      <selection pane="bottomLeft"/>
      <selection pane="bottomRight" activeCell="L5" sqref="L5"/>
    </sheetView>
  </sheetViews>
  <sheetFormatPr defaultColWidth="9" defaultRowHeight="18.75"/>
  <cols>
    <col min="1" max="1" width="14.55" style="3" customWidth="1"/>
    <col min="2" max="2" width="28.3666666666667" style="3" customWidth="1"/>
    <col min="3" max="3" width="11.775" style="6" customWidth="1"/>
    <col min="4" max="4" width="11.775" style="7" customWidth="1"/>
    <col min="5" max="5" width="11.775" style="3" customWidth="1"/>
    <col min="6" max="10" width="11.775" style="4" customWidth="1"/>
    <col min="11" max="11" width="24.9083333333333" style="4" customWidth="1"/>
    <col min="12" max="12" width="14.6" style="4" customWidth="1"/>
    <col min="13" max="13" width="16.3416666666667" style="4" customWidth="1"/>
    <col min="14" max="16341" width="9" style="4"/>
    <col min="16342" max="16342" width="9" style="5"/>
    <col min="16343" max="16384" width="9" style="4"/>
  </cols>
  <sheetData>
    <row r="1" ht="37.25" customHeight="1" spans="1:1">
      <c r="A1" s="8" t="s">
        <v>0</v>
      </c>
    </row>
    <row r="2" ht="46.75" customHeight="1" spans="1:13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</row>
    <row r="3" ht="21.65" customHeight="1" spans="1:13">
      <c r="A3" s="11"/>
      <c r="B3" s="11"/>
      <c r="C3" s="11"/>
      <c r="D3" s="11"/>
      <c r="E3" s="11"/>
      <c r="F3" s="12"/>
      <c r="I3" s="31" t="s">
        <v>2</v>
      </c>
      <c r="J3" s="31"/>
      <c r="K3" s="31"/>
      <c r="L3" s="31"/>
      <c r="M3" s="31"/>
    </row>
    <row r="4" s="1" customFormat="1" ht="59" customHeight="1" spans="1:16342">
      <c r="A4" s="13" t="s">
        <v>3</v>
      </c>
      <c r="B4" s="14" t="s">
        <v>4</v>
      </c>
      <c r="C4" s="13" t="s">
        <v>5</v>
      </c>
      <c r="D4" s="13"/>
      <c r="E4" s="13" t="s">
        <v>6</v>
      </c>
      <c r="F4" s="13"/>
      <c r="G4" s="13" t="s">
        <v>7</v>
      </c>
      <c r="H4" s="13"/>
      <c r="I4" s="15" t="s">
        <v>8</v>
      </c>
      <c r="J4" s="15"/>
      <c r="K4" s="15" t="s">
        <v>9</v>
      </c>
      <c r="L4" s="15"/>
      <c r="M4" s="15" t="s">
        <v>10</v>
      </c>
      <c r="XDN4" s="36"/>
    </row>
    <row r="5" s="2" customFormat="1" ht="51" customHeight="1" spans="1:16353">
      <c r="A5" s="13"/>
      <c r="B5" s="14"/>
      <c r="C5" s="15" t="s">
        <v>11</v>
      </c>
      <c r="D5" s="15" t="s">
        <v>12</v>
      </c>
      <c r="E5" s="15" t="s">
        <v>11</v>
      </c>
      <c r="F5" s="15" t="s">
        <v>12</v>
      </c>
      <c r="G5" s="15" t="s">
        <v>11</v>
      </c>
      <c r="H5" s="15" t="s">
        <v>12</v>
      </c>
      <c r="I5" s="15" t="s">
        <v>13</v>
      </c>
      <c r="J5" s="15" t="s">
        <v>12</v>
      </c>
      <c r="K5" s="15" t="s">
        <v>14</v>
      </c>
      <c r="L5" s="15" t="s">
        <v>12</v>
      </c>
      <c r="M5" s="1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36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</row>
    <row r="6" s="1" customFormat="1" ht="39" hidden="1" customHeight="1" spans="1:16342">
      <c r="A6" s="15" t="s">
        <v>5</v>
      </c>
      <c r="B6" s="16"/>
      <c r="C6" s="17">
        <f t="shared" ref="C6:J6" si="0">C7+C16</f>
        <v>209.02</v>
      </c>
      <c r="D6" s="17">
        <f t="shared" si="0"/>
        <v>26202</v>
      </c>
      <c r="E6" s="17">
        <f t="shared" si="0"/>
        <v>55.22</v>
      </c>
      <c r="F6" s="17">
        <f t="shared" si="0"/>
        <v>16042.36</v>
      </c>
      <c r="G6" s="17">
        <f t="shared" si="0"/>
        <v>153.8</v>
      </c>
      <c r="H6" s="17">
        <f t="shared" si="0"/>
        <v>3845</v>
      </c>
      <c r="I6" s="17">
        <f t="shared" si="0"/>
        <v>5000</v>
      </c>
      <c r="J6" s="17">
        <f t="shared" si="0"/>
        <v>5000</v>
      </c>
      <c r="K6" s="32"/>
      <c r="L6" s="17">
        <f>L7+L16</f>
        <v>1314.64</v>
      </c>
      <c r="M6" s="32"/>
      <c r="XDN6" s="36"/>
    </row>
    <row r="7" s="1" customFormat="1" ht="39" hidden="1" customHeight="1" spans="1:16342">
      <c r="A7" s="15" t="s">
        <v>15</v>
      </c>
      <c r="B7" s="16" t="s">
        <v>16</v>
      </c>
      <c r="C7" s="17">
        <f t="shared" ref="C7:J7" si="1">C8+C12+C14</f>
        <v>0</v>
      </c>
      <c r="D7" s="17">
        <f t="shared" si="1"/>
        <v>1314.64</v>
      </c>
      <c r="E7" s="17">
        <f t="shared" si="1"/>
        <v>0</v>
      </c>
      <c r="F7" s="17">
        <f t="shared" si="1"/>
        <v>0</v>
      </c>
      <c r="G7" s="17">
        <f t="shared" si="1"/>
        <v>0</v>
      </c>
      <c r="H7" s="17">
        <f t="shared" si="1"/>
        <v>0</v>
      </c>
      <c r="I7" s="17">
        <f t="shared" si="1"/>
        <v>0</v>
      </c>
      <c r="J7" s="17">
        <f t="shared" si="1"/>
        <v>0</v>
      </c>
      <c r="K7" s="32"/>
      <c r="L7" s="17">
        <f>L8+L12+L14</f>
        <v>1314.64</v>
      </c>
      <c r="M7" s="32"/>
      <c r="XDN7" s="36"/>
    </row>
    <row r="8" s="1" customFormat="1" ht="39" hidden="1" customHeight="1" spans="1:16342">
      <c r="A8" s="15" t="s">
        <v>17</v>
      </c>
      <c r="B8" s="16" t="s">
        <v>18</v>
      </c>
      <c r="C8" s="17">
        <f t="shared" ref="C8:J8" si="2">SUM(C9:C11)</f>
        <v>0</v>
      </c>
      <c r="D8" s="17">
        <f t="shared" si="2"/>
        <v>1133.31</v>
      </c>
      <c r="E8" s="17">
        <f t="shared" si="2"/>
        <v>0</v>
      </c>
      <c r="F8" s="17">
        <f t="shared" si="2"/>
        <v>0</v>
      </c>
      <c r="G8" s="17">
        <f t="shared" si="2"/>
        <v>0</v>
      </c>
      <c r="H8" s="17">
        <f t="shared" si="2"/>
        <v>0</v>
      </c>
      <c r="I8" s="17">
        <f t="shared" si="2"/>
        <v>0</v>
      </c>
      <c r="J8" s="17">
        <f t="shared" si="2"/>
        <v>0</v>
      </c>
      <c r="K8" s="32"/>
      <c r="L8" s="17">
        <f>SUM(L9:L11)</f>
        <v>1133.31</v>
      </c>
      <c r="M8" s="32"/>
      <c r="XDN8" s="36"/>
    </row>
    <row r="9" s="3" customFormat="1" ht="72" hidden="1" customHeight="1" spans="1:13">
      <c r="A9" s="18">
        <v>1</v>
      </c>
      <c r="B9" s="19" t="s">
        <v>19</v>
      </c>
      <c r="C9" s="20">
        <f t="shared" ref="C9:C11" si="3">E9+G9+I9</f>
        <v>0</v>
      </c>
      <c r="D9" s="20">
        <v>300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33" t="s">
        <v>20</v>
      </c>
      <c r="L9" s="20">
        <v>300</v>
      </c>
      <c r="M9" s="18"/>
    </row>
    <row r="10" s="4" customFormat="1" ht="72" hidden="1" customHeight="1" spans="1:13">
      <c r="A10" s="18">
        <v>2</v>
      </c>
      <c r="B10" s="19" t="s">
        <v>21</v>
      </c>
      <c r="C10" s="20">
        <f t="shared" si="3"/>
        <v>0</v>
      </c>
      <c r="D10" s="20">
        <v>300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33" t="s">
        <v>22</v>
      </c>
      <c r="L10" s="20">
        <v>300</v>
      </c>
      <c r="M10" s="34"/>
    </row>
    <row r="11" s="3" customFormat="1" ht="84" hidden="1" customHeight="1" spans="1:13">
      <c r="A11" s="18">
        <v>3</v>
      </c>
      <c r="B11" s="19" t="s">
        <v>23</v>
      </c>
      <c r="C11" s="20">
        <f t="shared" si="3"/>
        <v>0</v>
      </c>
      <c r="D11" s="20">
        <v>533.31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33" t="s">
        <v>24</v>
      </c>
      <c r="L11" s="20">
        <v>533.31</v>
      </c>
      <c r="M11" s="18"/>
    </row>
    <row r="12" s="2" customFormat="1" ht="31.75" hidden="1" customHeight="1" spans="1:16353">
      <c r="A12" s="15" t="s">
        <v>25</v>
      </c>
      <c r="B12" s="16" t="s">
        <v>26</v>
      </c>
      <c r="C12" s="17">
        <f t="shared" ref="C12:J12" si="4">C13</f>
        <v>0</v>
      </c>
      <c r="D12" s="17">
        <f t="shared" si="4"/>
        <v>81.33</v>
      </c>
      <c r="E12" s="17">
        <f t="shared" si="4"/>
        <v>0</v>
      </c>
      <c r="F12" s="17">
        <f t="shared" si="4"/>
        <v>0</v>
      </c>
      <c r="G12" s="17">
        <f t="shared" si="4"/>
        <v>0</v>
      </c>
      <c r="H12" s="17">
        <f t="shared" si="4"/>
        <v>0</v>
      </c>
      <c r="I12" s="17">
        <f t="shared" si="4"/>
        <v>0</v>
      </c>
      <c r="J12" s="17">
        <f t="shared" si="4"/>
        <v>0</v>
      </c>
      <c r="K12" s="32"/>
      <c r="L12" s="17">
        <f>L13</f>
        <v>81.33</v>
      </c>
      <c r="M12" s="3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36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</row>
    <row r="13" s="3" customFormat="1" ht="48" hidden="1" customHeight="1" spans="1:13">
      <c r="A13" s="18">
        <v>3</v>
      </c>
      <c r="B13" s="19" t="s">
        <v>27</v>
      </c>
      <c r="C13" s="20">
        <f t="shared" ref="C13:C51" si="5">E13+G13+I13</f>
        <v>0</v>
      </c>
      <c r="D13" s="20">
        <v>81.33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33" t="s">
        <v>28</v>
      </c>
      <c r="L13" s="20">
        <v>81.33</v>
      </c>
      <c r="M13" s="18"/>
    </row>
    <row r="14" s="2" customFormat="1" ht="31.75" hidden="1" customHeight="1" spans="1:16353">
      <c r="A14" s="15" t="s">
        <v>29</v>
      </c>
      <c r="B14" s="16" t="s">
        <v>30</v>
      </c>
      <c r="C14" s="17">
        <f t="shared" ref="C14:J14" si="6">C15</f>
        <v>0</v>
      </c>
      <c r="D14" s="17">
        <f t="shared" si="6"/>
        <v>100</v>
      </c>
      <c r="E14" s="17">
        <f t="shared" si="6"/>
        <v>0</v>
      </c>
      <c r="F14" s="17">
        <f t="shared" si="6"/>
        <v>0</v>
      </c>
      <c r="G14" s="17">
        <f t="shared" si="6"/>
        <v>0</v>
      </c>
      <c r="H14" s="17">
        <f t="shared" si="6"/>
        <v>0</v>
      </c>
      <c r="I14" s="17">
        <f t="shared" si="6"/>
        <v>0</v>
      </c>
      <c r="J14" s="17">
        <f t="shared" si="6"/>
        <v>0</v>
      </c>
      <c r="K14" s="32"/>
      <c r="L14" s="17">
        <f>L15</f>
        <v>100</v>
      </c>
      <c r="M14" s="3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36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</row>
    <row r="15" s="3" customFormat="1" ht="76" hidden="1" customHeight="1" spans="1:13">
      <c r="A15" s="18">
        <v>4</v>
      </c>
      <c r="B15" s="21" t="s">
        <v>31</v>
      </c>
      <c r="C15" s="20">
        <f t="shared" si="5"/>
        <v>0</v>
      </c>
      <c r="D15" s="20">
        <v>100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33" t="s">
        <v>32</v>
      </c>
      <c r="L15" s="20">
        <v>100</v>
      </c>
      <c r="M15" s="18"/>
    </row>
    <row r="16" s="2" customFormat="1" ht="31.75" hidden="1" customHeight="1" spans="1:16353">
      <c r="A16" s="15" t="s">
        <v>33</v>
      </c>
      <c r="B16" s="16" t="s">
        <v>34</v>
      </c>
      <c r="C16" s="17">
        <f t="shared" ref="C16:J16" si="7">C17+C19+C27+C32+C39+C42+C48+C50+C52+C59+C61+C72</f>
        <v>209.02</v>
      </c>
      <c r="D16" s="17">
        <f t="shared" si="7"/>
        <v>24887.36</v>
      </c>
      <c r="E16" s="17">
        <f t="shared" si="7"/>
        <v>55.22</v>
      </c>
      <c r="F16" s="17">
        <f t="shared" si="7"/>
        <v>16042.36</v>
      </c>
      <c r="G16" s="17">
        <f t="shared" si="7"/>
        <v>153.8</v>
      </c>
      <c r="H16" s="17">
        <f t="shared" si="7"/>
        <v>3845</v>
      </c>
      <c r="I16" s="17">
        <f t="shared" si="7"/>
        <v>5000</v>
      </c>
      <c r="J16" s="17">
        <f t="shared" si="7"/>
        <v>5000</v>
      </c>
      <c r="K16" s="32"/>
      <c r="L16" s="32"/>
      <c r="M16" s="3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36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</row>
    <row r="17" s="2" customFormat="1" ht="31.75" hidden="1" customHeight="1" spans="1:16353">
      <c r="A17" s="15" t="s">
        <v>17</v>
      </c>
      <c r="B17" s="16" t="s">
        <v>35</v>
      </c>
      <c r="C17" s="17">
        <f t="shared" si="5"/>
        <v>15</v>
      </c>
      <c r="D17" s="17">
        <f t="shared" ref="D17:D50" si="8">F17+H17+J17</f>
        <v>1750</v>
      </c>
      <c r="E17" s="17">
        <v>5</v>
      </c>
      <c r="F17" s="17">
        <v>1500</v>
      </c>
      <c r="G17" s="17">
        <v>10</v>
      </c>
      <c r="H17" s="17">
        <f t="shared" ref="H17:H26" si="9">G17*25</f>
        <v>250</v>
      </c>
      <c r="I17" s="17">
        <v>0</v>
      </c>
      <c r="J17" s="17">
        <v>0</v>
      </c>
      <c r="K17" s="32"/>
      <c r="L17" s="32"/>
      <c r="M17" s="3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36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</row>
    <row r="18" s="3" customFormat="1" ht="31.75" hidden="1" customHeight="1" spans="1:13">
      <c r="A18" s="18">
        <v>1</v>
      </c>
      <c r="B18" s="19" t="s">
        <v>36</v>
      </c>
      <c r="C18" s="20">
        <f t="shared" si="5"/>
        <v>15</v>
      </c>
      <c r="D18" s="20">
        <f t="shared" si="8"/>
        <v>1750</v>
      </c>
      <c r="E18" s="20">
        <v>5</v>
      </c>
      <c r="F18" s="20">
        <v>1500</v>
      </c>
      <c r="G18" s="20">
        <v>10</v>
      </c>
      <c r="H18" s="20">
        <f t="shared" si="9"/>
        <v>250</v>
      </c>
      <c r="I18" s="20"/>
      <c r="J18" s="20"/>
      <c r="K18" s="18"/>
      <c r="L18" s="18"/>
      <c r="M18" s="18"/>
    </row>
    <row r="19" s="2" customFormat="1" ht="31.75" hidden="1" customHeight="1" spans="1:16353">
      <c r="A19" s="15" t="s">
        <v>25</v>
      </c>
      <c r="B19" s="16" t="s">
        <v>37</v>
      </c>
      <c r="C19" s="17">
        <f t="shared" si="5"/>
        <v>24.77</v>
      </c>
      <c r="D19" s="17">
        <f t="shared" si="8"/>
        <v>3746</v>
      </c>
      <c r="E19" s="22">
        <f t="shared" ref="E19:H19" si="10">SUM(E20:E26)</f>
        <v>11.37</v>
      </c>
      <c r="F19" s="22">
        <f t="shared" si="10"/>
        <v>3411</v>
      </c>
      <c r="G19" s="22">
        <f t="shared" si="10"/>
        <v>13.4</v>
      </c>
      <c r="H19" s="22">
        <f t="shared" si="10"/>
        <v>335</v>
      </c>
      <c r="I19" s="17"/>
      <c r="J19" s="17"/>
      <c r="K19" s="32"/>
      <c r="L19" s="32"/>
      <c r="M19" s="3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36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</row>
    <row r="20" ht="31.75" hidden="1" customHeight="1" spans="1:13">
      <c r="A20" s="18">
        <v>2</v>
      </c>
      <c r="B20" s="23" t="s">
        <v>38</v>
      </c>
      <c r="C20" s="20">
        <f t="shared" si="5"/>
        <v>2</v>
      </c>
      <c r="D20" s="24">
        <f t="shared" si="8"/>
        <v>600</v>
      </c>
      <c r="E20" s="24">
        <v>2</v>
      </c>
      <c r="F20" s="24">
        <f t="shared" ref="F20:F26" si="11">E20*300</f>
        <v>600</v>
      </c>
      <c r="G20" s="24"/>
      <c r="H20" s="24">
        <f t="shared" si="9"/>
        <v>0</v>
      </c>
      <c r="I20" s="26"/>
      <c r="J20" s="26"/>
      <c r="K20" s="34"/>
      <c r="L20" s="34"/>
      <c r="M20" s="34"/>
    </row>
    <row r="21" ht="31.75" hidden="1" customHeight="1" spans="1:13">
      <c r="A21" s="18">
        <v>3</v>
      </c>
      <c r="B21" s="23" t="s">
        <v>39</v>
      </c>
      <c r="C21" s="20">
        <f t="shared" si="5"/>
        <v>8</v>
      </c>
      <c r="D21" s="24">
        <f t="shared" si="8"/>
        <v>200</v>
      </c>
      <c r="E21" s="24"/>
      <c r="F21" s="24">
        <f t="shared" si="11"/>
        <v>0</v>
      </c>
      <c r="G21" s="24">
        <v>8</v>
      </c>
      <c r="H21" s="24">
        <f t="shared" si="9"/>
        <v>200</v>
      </c>
      <c r="I21" s="26"/>
      <c r="J21" s="26"/>
      <c r="K21" s="34"/>
      <c r="L21" s="34"/>
      <c r="M21" s="34"/>
    </row>
    <row r="22" ht="31.75" hidden="1" customHeight="1" spans="1:13">
      <c r="A22" s="18">
        <v>4</v>
      </c>
      <c r="B22" s="23" t="s">
        <v>40</v>
      </c>
      <c r="C22" s="20">
        <f t="shared" si="5"/>
        <v>2.97</v>
      </c>
      <c r="D22" s="24">
        <f t="shared" si="8"/>
        <v>891</v>
      </c>
      <c r="E22" s="24">
        <v>2.97</v>
      </c>
      <c r="F22" s="24">
        <f t="shared" si="11"/>
        <v>891</v>
      </c>
      <c r="G22" s="24"/>
      <c r="H22" s="24">
        <f t="shared" si="9"/>
        <v>0</v>
      </c>
      <c r="I22" s="26"/>
      <c r="J22" s="26"/>
      <c r="K22" s="34"/>
      <c r="L22" s="34"/>
      <c r="M22" s="34"/>
    </row>
    <row r="23" ht="31.75" hidden="1" customHeight="1" spans="1:13">
      <c r="A23" s="18">
        <v>5</v>
      </c>
      <c r="B23" s="23" t="s">
        <v>41</v>
      </c>
      <c r="C23" s="20">
        <f t="shared" si="5"/>
        <v>2</v>
      </c>
      <c r="D23" s="24">
        <f t="shared" si="8"/>
        <v>600</v>
      </c>
      <c r="E23" s="24">
        <v>2</v>
      </c>
      <c r="F23" s="24">
        <f t="shared" si="11"/>
        <v>600</v>
      </c>
      <c r="G23" s="24"/>
      <c r="H23" s="24">
        <f t="shared" si="9"/>
        <v>0</v>
      </c>
      <c r="I23" s="26"/>
      <c r="J23" s="26"/>
      <c r="K23" s="34"/>
      <c r="L23" s="34"/>
      <c r="M23" s="34"/>
    </row>
    <row r="24" ht="31.75" hidden="1" customHeight="1" spans="1:13">
      <c r="A24" s="18">
        <v>6</v>
      </c>
      <c r="B24" s="23" t="s">
        <v>42</v>
      </c>
      <c r="C24" s="20">
        <f t="shared" si="5"/>
        <v>3</v>
      </c>
      <c r="D24" s="24">
        <f t="shared" si="8"/>
        <v>900</v>
      </c>
      <c r="E24" s="24">
        <v>3</v>
      </c>
      <c r="F24" s="24">
        <f t="shared" si="11"/>
        <v>900</v>
      </c>
      <c r="G24" s="24"/>
      <c r="H24" s="24">
        <f t="shared" si="9"/>
        <v>0</v>
      </c>
      <c r="I24" s="26"/>
      <c r="J24" s="26"/>
      <c r="K24" s="34"/>
      <c r="L24" s="34"/>
      <c r="M24" s="34"/>
    </row>
    <row r="25" ht="31.75" hidden="1" customHeight="1" spans="1:13">
      <c r="A25" s="18">
        <v>7</v>
      </c>
      <c r="B25" s="23" t="s">
        <v>43</v>
      </c>
      <c r="C25" s="20">
        <f t="shared" si="5"/>
        <v>6</v>
      </c>
      <c r="D25" s="24">
        <f t="shared" si="8"/>
        <v>425</v>
      </c>
      <c r="E25" s="24">
        <v>1</v>
      </c>
      <c r="F25" s="24">
        <f t="shared" si="11"/>
        <v>300</v>
      </c>
      <c r="G25" s="24">
        <v>5</v>
      </c>
      <c r="H25" s="24">
        <f t="shared" si="9"/>
        <v>125</v>
      </c>
      <c r="I25" s="26"/>
      <c r="J25" s="26"/>
      <c r="K25" s="34"/>
      <c r="L25" s="34"/>
      <c r="M25" s="34"/>
    </row>
    <row r="26" ht="31.75" hidden="1" customHeight="1" spans="1:13">
      <c r="A26" s="18">
        <v>8</v>
      </c>
      <c r="B26" s="23" t="s">
        <v>44</v>
      </c>
      <c r="C26" s="20">
        <f t="shared" si="5"/>
        <v>0.8</v>
      </c>
      <c r="D26" s="24">
        <f t="shared" si="8"/>
        <v>130</v>
      </c>
      <c r="E26" s="24">
        <v>0.4</v>
      </c>
      <c r="F26" s="24">
        <f t="shared" si="11"/>
        <v>120</v>
      </c>
      <c r="G26" s="24">
        <v>0.4</v>
      </c>
      <c r="H26" s="24">
        <f t="shared" si="9"/>
        <v>10</v>
      </c>
      <c r="I26" s="26"/>
      <c r="J26" s="26"/>
      <c r="K26" s="34"/>
      <c r="L26" s="34"/>
      <c r="M26" s="34"/>
    </row>
    <row r="27" s="2" customFormat="1" ht="31.75" hidden="1" customHeight="1" spans="1:16353">
      <c r="A27" s="15" t="s">
        <v>29</v>
      </c>
      <c r="B27" s="16" t="s">
        <v>45</v>
      </c>
      <c r="C27" s="17">
        <f t="shared" si="5"/>
        <v>30.3</v>
      </c>
      <c r="D27" s="22">
        <f t="shared" si="8"/>
        <v>920</v>
      </c>
      <c r="E27" s="22">
        <f t="shared" ref="E27:H27" si="12">SUM(E28:E31)</f>
        <v>2.5</v>
      </c>
      <c r="F27" s="22">
        <f t="shared" si="12"/>
        <v>225</v>
      </c>
      <c r="G27" s="22">
        <f t="shared" si="12"/>
        <v>27.8</v>
      </c>
      <c r="H27" s="22">
        <f t="shared" si="12"/>
        <v>695</v>
      </c>
      <c r="I27" s="17"/>
      <c r="J27" s="17"/>
      <c r="K27" s="32"/>
      <c r="L27" s="32"/>
      <c r="M27" s="3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36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</row>
    <row r="28" ht="31.75" hidden="1" customHeight="1" spans="1:13">
      <c r="A28" s="18">
        <v>9</v>
      </c>
      <c r="B28" s="23" t="s">
        <v>46</v>
      </c>
      <c r="C28" s="20">
        <f t="shared" si="5"/>
        <v>7.8</v>
      </c>
      <c r="D28" s="24">
        <f t="shared" si="8"/>
        <v>195</v>
      </c>
      <c r="E28" s="24"/>
      <c r="F28" s="24">
        <f t="shared" ref="F28:F37" si="13">E28*300</f>
        <v>0</v>
      </c>
      <c r="G28" s="24">
        <v>7.8</v>
      </c>
      <c r="H28" s="24">
        <f t="shared" ref="H28:H31" si="14">G28*25</f>
        <v>195</v>
      </c>
      <c r="I28" s="26"/>
      <c r="J28" s="26"/>
      <c r="K28" s="34"/>
      <c r="L28" s="34"/>
      <c r="M28" s="34"/>
    </row>
    <row r="29" ht="31.75" hidden="1" customHeight="1" spans="1:13">
      <c r="A29" s="18">
        <v>10</v>
      </c>
      <c r="B29" s="23" t="s">
        <v>47</v>
      </c>
      <c r="C29" s="20">
        <f t="shared" si="5"/>
        <v>10</v>
      </c>
      <c r="D29" s="24">
        <f t="shared" si="8"/>
        <v>250</v>
      </c>
      <c r="E29" s="24"/>
      <c r="F29" s="24">
        <f t="shared" si="13"/>
        <v>0</v>
      </c>
      <c r="G29" s="24">
        <v>10</v>
      </c>
      <c r="H29" s="24">
        <f t="shared" si="14"/>
        <v>250</v>
      </c>
      <c r="I29" s="26"/>
      <c r="J29" s="26"/>
      <c r="K29" s="34"/>
      <c r="L29" s="34"/>
      <c r="M29" s="34"/>
    </row>
    <row r="30" ht="31.75" hidden="1" customHeight="1" spans="1:13">
      <c r="A30" s="18">
        <v>11</v>
      </c>
      <c r="B30" s="23" t="s">
        <v>48</v>
      </c>
      <c r="C30" s="20">
        <f t="shared" si="5"/>
        <v>12</v>
      </c>
      <c r="D30" s="24">
        <f t="shared" si="8"/>
        <v>430</v>
      </c>
      <c r="E30" s="24">
        <v>2</v>
      </c>
      <c r="F30" s="24">
        <f>E30*90</f>
        <v>180</v>
      </c>
      <c r="G30" s="24">
        <v>10</v>
      </c>
      <c r="H30" s="24">
        <f t="shared" si="14"/>
        <v>250</v>
      </c>
      <c r="I30" s="26"/>
      <c r="J30" s="26"/>
      <c r="K30" s="34"/>
      <c r="L30" s="34"/>
      <c r="M30" s="34"/>
    </row>
    <row r="31" s="3" customFormat="1" ht="31.75" hidden="1" customHeight="1" spans="1:13">
      <c r="A31" s="18">
        <v>12</v>
      </c>
      <c r="B31" s="23" t="s">
        <v>49</v>
      </c>
      <c r="C31" s="20">
        <f t="shared" si="5"/>
        <v>0.5</v>
      </c>
      <c r="D31" s="24">
        <f t="shared" si="8"/>
        <v>45</v>
      </c>
      <c r="E31" s="24">
        <v>0.5</v>
      </c>
      <c r="F31" s="24">
        <f>E31*90</f>
        <v>45</v>
      </c>
      <c r="G31" s="24"/>
      <c r="H31" s="24">
        <f t="shared" si="14"/>
        <v>0</v>
      </c>
      <c r="I31" s="20"/>
      <c r="J31" s="20"/>
      <c r="K31" s="18"/>
      <c r="L31" s="18"/>
      <c r="M31" s="18"/>
    </row>
    <row r="32" s="2" customFormat="1" ht="31.75" hidden="1" customHeight="1" spans="1:16353">
      <c r="A32" s="15" t="s">
        <v>50</v>
      </c>
      <c r="B32" s="16" t="s">
        <v>51</v>
      </c>
      <c r="C32" s="17">
        <f t="shared" si="5"/>
        <v>35</v>
      </c>
      <c r="D32" s="22">
        <f t="shared" si="8"/>
        <v>2800</v>
      </c>
      <c r="E32" s="22">
        <f>SUM(E33:E38)</f>
        <v>7</v>
      </c>
      <c r="F32" s="17">
        <f>SUM(F33:F38)</f>
        <v>2100</v>
      </c>
      <c r="G32" s="17">
        <f>SUM(G33:G38)</f>
        <v>28</v>
      </c>
      <c r="H32" s="17">
        <f>SUM(H33:H38)</f>
        <v>700</v>
      </c>
      <c r="I32" s="17"/>
      <c r="J32" s="17"/>
      <c r="K32" s="32"/>
      <c r="L32" s="32"/>
      <c r="M32" s="3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36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</row>
    <row r="33" ht="31.75" hidden="1" customHeight="1" spans="1:13">
      <c r="A33" s="18">
        <v>13</v>
      </c>
      <c r="B33" s="23" t="s">
        <v>52</v>
      </c>
      <c r="C33" s="20">
        <f t="shared" si="5"/>
        <v>3</v>
      </c>
      <c r="D33" s="24">
        <f t="shared" si="8"/>
        <v>75</v>
      </c>
      <c r="E33" s="24"/>
      <c r="F33" s="24">
        <f t="shared" si="13"/>
        <v>0</v>
      </c>
      <c r="G33" s="24">
        <v>3</v>
      </c>
      <c r="H33" s="24">
        <f>G33*25</f>
        <v>75</v>
      </c>
      <c r="I33" s="26"/>
      <c r="J33" s="26"/>
      <c r="K33" s="34"/>
      <c r="L33" s="34"/>
      <c r="M33" s="34"/>
    </row>
    <row r="34" ht="31.75" hidden="1" customHeight="1" spans="1:13">
      <c r="A34" s="18">
        <v>14</v>
      </c>
      <c r="B34" s="23" t="s">
        <v>53</v>
      </c>
      <c r="C34" s="20">
        <f t="shared" si="5"/>
        <v>7</v>
      </c>
      <c r="D34" s="24">
        <f t="shared" si="8"/>
        <v>725</v>
      </c>
      <c r="E34" s="24">
        <v>2</v>
      </c>
      <c r="F34" s="24">
        <f t="shared" si="13"/>
        <v>600</v>
      </c>
      <c r="G34" s="24">
        <v>5</v>
      </c>
      <c r="H34" s="24">
        <f>G34*25</f>
        <v>125</v>
      </c>
      <c r="I34" s="26"/>
      <c r="J34" s="26"/>
      <c r="K34" s="34"/>
      <c r="L34" s="34"/>
      <c r="M34" s="34"/>
    </row>
    <row r="35" ht="31.75" hidden="1" customHeight="1" spans="1:13">
      <c r="A35" s="18">
        <v>15</v>
      </c>
      <c r="B35" s="23" t="s">
        <v>54</v>
      </c>
      <c r="C35" s="20">
        <f t="shared" si="5"/>
        <v>10</v>
      </c>
      <c r="D35" s="24">
        <f t="shared" si="8"/>
        <v>250</v>
      </c>
      <c r="E35" s="24"/>
      <c r="F35" s="24">
        <f t="shared" si="13"/>
        <v>0</v>
      </c>
      <c r="G35" s="24">
        <v>10</v>
      </c>
      <c r="H35" s="24">
        <f>G35*25</f>
        <v>250</v>
      </c>
      <c r="I35" s="26"/>
      <c r="J35" s="26"/>
      <c r="K35" s="34"/>
      <c r="L35" s="34"/>
      <c r="M35" s="34"/>
    </row>
    <row r="36" ht="31.75" hidden="1" customHeight="1" spans="1:13">
      <c r="A36" s="18">
        <v>16</v>
      </c>
      <c r="B36" s="23" t="s">
        <v>55</v>
      </c>
      <c r="C36" s="20">
        <f t="shared" si="5"/>
        <v>3</v>
      </c>
      <c r="D36" s="24">
        <f t="shared" si="8"/>
        <v>900</v>
      </c>
      <c r="E36" s="24">
        <v>3</v>
      </c>
      <c r="F36" s="24">
        <f t="shared" si="13"/>
        <v>900</v>
      </c>
      <c r="G36" s="24"/>
      <c r="H36" s="24">
        <f>G36*25</f>
        <v>0</v>
      </c>
      <c r="I36" s="26"/>
      <c r="J36" s="26"/>
      <c r="K36" s="34"/>
      <c r="L36" s="34"/>
      <c r="M36" s="34"/>
    </row>
    <row r="37" ht="31.75" hidden="1" customHeight="1" spans="1:13">
      <c r="A37" s="18">
        <v>17</v>
      </c>
      <c r="B37" s="23" t="s">
        <v>56</v>
      </c>
      <c r="C37" s="20">
        <f t="shared" si="5"/>
        <v>5</v>
      </c>
      <c r="D37" s="24">
        <f t="shared" si="8"/>
        <v>125</v>
      </c>
      <c r="E37" s="24"/>
      <c r="F37" s="24"/>
      <c r="G37" s="24">
        <v>5</v>
      </c>
      <c r="H37" s="24">
        <v>125</v>
      </c>
      <c r="I37" s="26"/>
      <c r="J37" s="26"/>
      <c r="K37" s="34"/>
      <c r="L37" s="34"/>
      <c r="M37" s="34"/>
    </row>
    <row r="38" ht="31.75" hidden="1" customHeight="1" spans="1:13">
      <c r="A38" s="18">
        <v>18</v>
      </c>
      <c r="B38" s="23" t="s">
        <v>57</v>
      </c>
      <c r="C38" s="20">
        <f t="shared" si="5"/>
        <v>7</v>
      </c>
      <c r="D38" s="24">
        <f t="shared" si="8"/>
        <v>725</v>
      </c>
      <c r="E38" s="24">
        <v>2</v>
      </c>
      <c r="F38" s="24">
        <f>E38*300</f>
        <v>600</v>
      </c>
      <c r="G38" s="24">
        <v>5</v>
      </c>
      <c r="H38" s="24">
        <f>G38*25</f>
        <v>125</v>
      </c>
      <c r="I38" s="26"/>
      <c r="J38" s="26"/>
      <c r="K38" s="34"/>
      <c r="L38" s="34"/>
      <c r="M38" s="34"/>
    </row>
    <row r="39" s="2" customFormat="1" ht="31.75" hidden="1" customHeight="1" spans="1:16353">
      <c r="A39" s="15" t="s">
        <v>58</v>
      </c>
      <c r="B39" s="16" t="s">
        <v>59</v>
      </c>
      <c r="C39" s="17">
        <f t="shared" si="5"/>
        <v>15.15</v>
      </c>
      <c r="D39" s="22">
        <f t="shared" si="8"/>
        <v>3693.86</v>
      </c>
      <c r="E39" s="22">
        <f t="shared" ref="E39:J39" si="15">SUM(E40:E41)</f>
        <v>12.05</v>
      </c>
      <c r="F39" s="17">
        <f t="shared" si="15"/>
        <v>3616.36</v>
      </c>
      <c r="G39" s="17">
        <f t="shared" si="15"/>
        <v>3.1</v>
      </c>
      <c r="H39" s="17">
        <f t="shared" si="15"/>
        <v>77.5</v>
      </c>
      <c r="I39" s="17">
        <f t="shared" si="15"/>
        <v>0</v>
      </c>
      <c r="J39" s="17">
        <f t="shared" si="15"/>
        <v>0</v>
      </c>
      <c r="K39" s="32"/>
      <c r="L39" s="32"/>
      <c r="M39" s="3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36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</row>
    <row r="40" ht="31.75" hidden="1" customHeight="1" spans="1:13">
      <c r="A40" s="18">
        <v>19</v>
      </c>
      <c r="B40" s="19" t="s">
        <v>60</v>
      </c>
      <c r="C40" s="20">
        <f t="shared" si="5"/>
        <v>3.1</v>
      </c>
      <c r="D40" s="24">
        <f t="shared" si="8"/>
        <v>77.5</v>
      </c>
      <c r="E40" s="25"/>
      <c r="F40" s="25">
        <v>0</v>
      </c>
      <c r="G40" s="25">
        <v>3.1</v>
      </c>
      <c r="H40" s="25">
        <v>77.5</v>
      </c>
      <c r="I40" s="26"/>
      <c r="J40" s="26"/>
      <c r="K40" s="34"/>
      <c r="L40" s="34"/>
      <c r="M40" s="34"/>
    </row>
    <row r="41" ht="31.75" hidden="1" customHeight="1" spans="1:13">
      <c r="A41" s="18">
        <v>20</v>
      </c>
      <c r="B41" s="19" t="s">
        <v>61</v>
      </c>
      <c r="C41" s="20">
        <f t="shared" si="5"/>
        <v>12.05</v>
      </c>
      <c r="D41" s="24">
        <f t="shared" si="8"/>
        <v>3616.36</v>
      </c>
      <c r="E41" s="25">
        <v>12.05</v>
      </c>
      <c r="F41" s="25">
        <v>3616.36</v>
      </c>
      <c r="G41" s="25"/>
      <c r="H41" s="25">
        <v>0</v>
      </c>
      <c r="I41" s="26"/>
      <c r="J41" s="26"/>
      <c r="K41" s="34"/>
      <c r="L41" s="34"/>
      <c r="M41" s="34"/>
    </row>
    <row r="42" s="2" customFormat="1" ht="31.75" hidden="1" customHeight="1" spans="1:16353">
      <c r="A42" s="15" t="s">
        <v>62</v>
      </c>
      <c r="B42" s="16" t="s">
        <v>63</v>
      </c>
      <c r="C42" s="17">
        <f t="shared" si="5"/>
        <v>25.5</v>
      </c>
      <c r="D42" s="22">
        <f t="shared" si="8"/>
        <v>1050</v>
      </c>
      <c r="E42" s="22">
        <f t="shared" ref="E42:I42" si="16">SUM(E43:E46)</f>
        <v>1.5</v>
      </c>
      <c r="F42" s="22">
        <f t="shared" si="16"/>
        <v>450</v>
      </c>
      <c r="G42" s="22">
        <f>SUM(G43:G47)</f>
        <v>24</v>
      </c>
      <c r="H42" s="22">
        <f>SUM(H43:H47)</f>
        <v>600</v>
      </c>
      <c r="I42" s="22">
        <f t="shared" si="16"/>
        <v>0</v>
      </c>
      <c r="J42" s="17"/>
      <c r="K42" s="32"/>
      <c r="L42" s="32"/>
      <c r="M42" s="3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36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</row>
    <row r="43" ht="31.75" hidden="1" customHeight="1" spans="1:13">
      <c r="A43" s="18">
        <v>21</v>
      </c>
      <c r="B43" s="23" t="s">
        <v>64</v>
      </c>
      <c r="C43" s="20">
        <f t="shared" si="5"/>
        <v>6</v>
      </c>
      <c r="D43" s="24">
        <f t="shared" si="8"/>
        <v>425</v>
      </c>
      <c r="E43" s="24">
        <v>1</v>
      </c>
      <c r="F43" s="24">
        <v>300</v>
      </c>
      <c r="G43" s="24">
        <v>5</v>
      </c>
      <c r="H43" s="24">
        <f t="shared" ref="H43:H47" si="17">G43*25</f>
        <v>125</v>
      </c>
      <c r="I43" s="26"/>
      <c r="J43" s="26"/>
      <c r="K43" s="34"/>
      <c r="L43" s="34"/>
      <c r="M43" s="34"/>
    </row>
    <row r="44" ht="31.75" hidden="1" customHeight="1" spans="1:13">
      <c r="A44" s="18">
        <v>22</v>
      </c>
      <c r="B44" s="23" t="s">
        <v>65</v>
      </c>
      <c r="C44" s="20">
        <f t="shared" si="5"/>
        <v>5</v>
      </c>
      <c r="D44" s="24">
        <f t="shared" si="8"/>
        <v>125</v>
      </c>
      <c r="E44" s="24"/>
      <c r="F44" s="24">
        <f t="shared" ref="F44:F47" si="18">E44*350</f>
        <v>0</v>
      </c>
      <c r="G44" s="24">
        <v>5</v>
      </c>
      <c r="H44" s="24">
        <f t="shared" si="17"/>
        <v>125</v>
      </c>
      <c r="I44" s="26"/>
      <c r="J44" s="26"/>
      <c r="K44" s="34"/>
      <c r="L44" s="34"/>
      <c r="M44" s="34"/>
    </row>
    <row r="45" ht="31.75" hidden="1" customHeight="1" spans="1:13">
      <c r="A45" s="18">
        <v>23</v>
      </c>
      <c r="B45" s="23" t="s">
        <v>66</v>
      </c>
      <c r="C45" s="20">
        <f t="shared" si="5"/>
        <v>8</v>
      </c>
      <c r="D45" s="24">
        <f t="shared" si="8"/>
        <v>200</v>
      </c>
      <c r="E45" s="24"/>
      <c r="F45" s="24">
        <f t="shared" si="18"/>
        <v>0</v>
      </c>
      <c r="G45" s="24">
        <v>8</v>
      </c>
      <c r="H45" s="24">
        <f t="shared" si="17"/>
        <v>200</v>
      </c>
      <c r="I45" s="26"/>
      <c r="J45" s="26"/>
      <c r="K45" s="34"/>
      <c r="L45" s="34"/>
      <c r="M45" s="34"/>
    </row>
    <row r="46" ht="31.75" hidden="1" customHeight="1" spans="1:13">
      <c r="A46" s="18">
        <v>24</v>
      </c>
      <c r="B46" s="23" t="s">
        <v>67</v>
      </c>
      <c r="C46" s="20">
        <f t="shared" si="5"/>
        <v>0.5</v>
      </c>
      <c r="D46" s="24">
        <f t="shared" si="8"/>
        <v>150</v>
      </c>
      <c r="E46" s="24">
        <v>0.5</v>
      </c>
      <c r="F46" s="24">
        <f>E46*300</f>
        <v>150</v>
      </c>
      <c r="G46" s="24"/>
      <c r="H46" s="24">
        <f t="shared" si="17"/>
        <v>0</v>
      </c>
      <c r="I46" s="26"/>
      <c r="J46" s="26"/>
      <c r="K46" s="34"/>
      <c r="L46" s="34"/>
      <c r="M46" s="34"/>
    </row>
    <row r="47" s="5" customFormat="1" ht="31.75" hidden="1" customHeight="1" spans="1:13">
      <c r="A47" s="18">
        <v>25</v>
      </c>
      <c r="B47" s="23" t="s">
        <v>68</v>
      </c>
      <c r="C47" s="20">
        <f t="shared" si="5"/>
        <v>6</v>
      </c>
      <c r="D47" s="24">
        <f t="shared" si="8"/>
        <v>150</v>
      </c>
      <c r="E47" s="24"/>
      <c r="F47" s="24">
        <f t="shared" si="18"/>
        <v>0</v>
      </c>
      <c r="G47" s="24">
        <v>6</v>
      </c>
      <c r="H47" s="24">
        <f t="shared" si="17"/>
        <v>150</v>
      </c>
      <c r="I47" s="26"/>
      <c r="J47" s="26"/>
      <c r="K47" s="35"/>
      <c r="L47" s="35"/>
      <c r="M47" s="35"/>
    </row>
    <row r="48" s="2" customFormat="1" ht="31.75" hidden="1" customHeight="1" spans="1:16353">
      <c r="A48" s="15" t="s">
        <v>69</v>
      </c>
      <c r="B48" s="16" t="s">
        <v>70</v>
      </c>
      <c r="C48" s="17">
        <f t="shared" si="5"/>
        <v>1.5</v>
      </c>
      <c r="D48" s="22">
        <f t="shared" si="8"/>
        <v>37.5</v>
      </c>
      <c r="E48" s="22">
        <f t="shared" ref="E48:H48" si="19">SUM(E49:E49)</f>
        <v>0</v>
      </c>
      <c r="F48" s="17"/>
      <c r="G48" s="17">
        <f t="shared" si="19"/>
        <v>1.5</v>
      </c>
      <c r="H48" s="17">
        <f t="shared" si="19"/>
        <v>37.5</v>
      </c>
      <c r="I48" s="17"/>
      <c r="J48" s="17"/>
      <c r="K48" s="32"/>
      <c r="L48" s="32"/>
      <c r="M48" s="3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36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</row>
    <row r="49" ht="31.75" hidden="1" customHeight="1" spans="1:13">
      <c r="A49" s="18">
        <v>26</v>
      </c>
      <c r="B49" s="19" t="s">
        <v>71</v>
      </c>
      <c r="C49" s="20">
        <f t="shared" si="5"/>
        <v>1.5</v>
      </c>
      <c r="D49" s="24">
        <f t="shared" si="8"/>
        <v>37.5</v>
      </c>
      <c r="E49" s="20"/>
      <c r="F49" s="26"/>
      <c r="G49" s="20">
        <v>1.5</v>
      </c>
      <c r="H49" s="20">
        <f>G49*25</f>
        <v>37.5</v>
      </c>
      <c r="I49" s="26"/>
      <c r="J49" s="26"/>
      <c r="K49" s="34"/>
      <c r="L49" s="34"/>
      <c r="M49" s="34"/>
    </row>
    <row r="50" s="2" customFormat="1" ht="31.75" hidden="1" customHeight="1" spans="1:16353">
      <c r="A50" s="15" t="s">
        <v>72</v>
      </c>
      <c r="B50" s="16" t="s">
        <v>73</v>
      </c>
      <c r="C50" s="17">
        <f t="shared" si="5"/>
        <v>0.3</v>
      </c>
      <c r="D50" s="22">
        <f t="shared" si="8"/>
        <v>90</v>
      </c>
      <c r="E50" s="22">
        <f>E51</f>
        <v>0.3</v>
      </c>
      <c r="F50" s="22">
        <f>F51</f>
        <v>90</v>
      </c>
      <c r="G50" s="17"/>
      <c r="H50" s="17"/>
      <c r="I50" s="17"/>
      <c r="J50" s="17"/>
      <c r="K50" s="32"/>
      <c r="L50" s="32"/>
      <c r="M50" s="3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36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</row>
    <row r="51" ht="31.75" hidden="1" customHeight="1" spans="1:13">
      <c r="A51" s="18">
        <v>27</v>
      </c>
      <c r="B51" s="19" t="s">
        <v>74</v>
      </c>
      <c r="C51" s="20">
        <f t="shared" si="5"/>
        <v>0.3</v>
      </c>
      <c r="D51" s="24">
        <v>90</v>
      </c>
      <c r="E51" s="24">
        <v>0.3</v>
      </c>
      <c r="F51" s="24">
        <f t="shared" ref="F51:F58" si="20">E51*300</f>
        <v>90</v>
      </c>
      <c r="G51" s="26"/>
      <c r="H51" s="26"/>
      <c r="I51" s="26"/>
      <c r="J51" s="26"/>
      <c r="K51" s="34"/>
      <c r="L51" s="34"/>
      <c r="M51" s="34"/>
    </row>
    <row r="52" s="2" customFormat="1" ht="31.75" hidden="1" customHeight="1" spans="1:16353">
      <c r="A52" s="15" t="s">
        <v>75</v>
      </c>
      <c r="B52" s="16" t="s">
        <v>76</v>
      </c>
      <c r="C52" s="17">
        <f t="shared" ref="C52:C80" si="21">E52+G52</f>
        <v>10</v>
      </c>
      <c r="D52" s="17">
        <f t="shared" ref="D52:D80" si="22">F52+H52+J52</f>
        <v>3450</v>
      </c>
      <c r="E52" s="22">
        <f t="shared" ref="E52:J52" si="23">SUM(E53:E58)</f>
        <v>10</v>
      </c>
      <c r="F52" s="22">
        <f t="shared" si="23"/>
        <v>3000</v>
      </c>
      <c r="G52" s="22">
        <f t="shared" si="23"/>
        <v>0</v>
      </c>
      <c r="H52" s="22">
        <f t="shared" si="23"/>
        <v>0</v>
      </c>
      <c r="I52" s="22">
        <f t="shared" si="23"/>
        <v>450</v>
      </c>
      <c r="J52" s="22">
        <f t="shared" si="23"/>
        <v>450</v>
      </c>
      <c r="K52" s="32"/>
      <c r="L52" s="32"/>
      <c r="M52" s="3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36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</row>
    <row r="53" ht="31.75" hidden="1" customHeight="1" spans="1:13">
      <c r="A53" s="18">
        <v>28</v>
      </c>
      <c r="B53" s="19" t="s">
        <v>77</v>
      </c>
      <c r="C53" s="20">
        <f t="shared" si="21"/>
        <v>2</v>
      </c>
      <c r="D53" s="20">
        <f t="shared" si="22"/>
        <v>600</v>
      </c>
      <c r="E53" s="20">
        <v>2</v>
      </c>
      <c r="F53" s="20">
        <f>2*300</f>
        <v>600</v>
      </c>
      <c r="G53" s="20"/>
      <c r="H53" s="20"/>
      <c r="I53" s="20"/>
      <c r="J53" s="20"/>
      <c r="K53" s="34"/>
      <c r="L53" s="34"/>
      <c r="M53" s="34"/>
    </row>
    <row r="54" ht="31.75" hidden="1" customHeight="1" spans="1:13">
      <c r="A54" s="18">
        <v>29</v>
      </c>
      <c r="B54" s="19" t="s">
        <v>78</v>
      </c>
      <c r="C54" s="20">
        <f t="shared" si="21"/>
        <v>1</v>
      </c>
      <c r="D54" s="20">
        <f t="shared" si="22"/>
        <v>300</v>
      </c>
      <c r="E54" s="20">
        <v>1</v>
      </c>
      <c r="F54" s="20">
        <f t="shared" si="20"/>
        <v>300</v>
      </c>
      <c r="G54" s="20"/>
      <c r="H54" s="20"/>
      <c r="I54" s="20"/>
      <c r="J54" s="20"/>
      <c r="K54" s="34"/>
      <c r="L54" s="34"/>
      <c r="M54" s="34"/>
    </row>
    <row r="55" ht="31.75" hidden="1" customHeight="1" spans="1:13">
      <c r="A55" s="18">
        <v>30</v>
      </c>
      <c r="B55" s="19" t="s">
        <v>79</v>
      </c>
      <c r="C55" s="20">
        <f t="shared" si="21"/>
        <v>3</v>
      </c>
      <c r="D55" s="20">
        <f t="shared" si="22"/>
        <v>900</v>
      </c>
      <c r="E55" s="20">
        <v>3</v>
      </c>
      <c r="F55" s="20">
        <f t="shared" si="20"/>
        <v>900</v>
      </c>
      <c r="G55" s="20"/>
      <c r="H55" s="20"/>
      <c r="I55" s="20"/>
      <c r="J55" s="20"/>
      <c r="K55" s="34"/>
      <c r="L55" s="34"/>
      <c r="M55" s="34"/>
    </row>
    <row r="56" ht="31.75" hidden="1" customHeight="1" spans="1:13">
      <c r="A56" s="18">
        <v>31</v>
      </c>
      <c r="B56" s="19" t="s">
        <v>80</v>
      </c>
      <c r="C56" s="20">
        <f t="shared" si="21"/>
        <v>2</v>
      </c>
      <c r="D56" s="20">
        <f t="shared" si="22"/>
        <v>600</v>
      </c>
      <c r="E56" s="20">
        <v>2</v>
      </c>
      <c r="F56" s="20">
        <f t="shared" si="20"/>
        <v>600</v>
      </c>
      <c r="G56" s="20"/>
      <c r="H56" s="20"/>
      <c r="I56" s="20"/>
      <c r="J56" s="20"/>
      <c r="K56" s="34"/>
      <c r="L56" s="34"/>
      <c r="M56" s="34"/>
    </row>
    <row r="57" ht="31.75" hidden="1" customHeight="1" spans="1:13">
      <c r="A57" s="18">
        <v>32</v>
      </c>
      <c r="B57" s="19" t="s">
        <v>81</v>
      </c>
      <c r="C57" s="20">
        <f t="shared" si="21"/>
        <v>0</v>
      </c>
      <c r="D57" s="20">
        <f t="shared" si="22"/>
        <v>300</v>
      </c>
      <c r="E57" s="20"/>
      <c r="F57" s="20">
        <f t="shared" si="20"/>
        <v>0</v>
      </c>
      <c r="G57" s="20"/>
      <c r="H57" s="20"/>
      <c r="I57" s="20">
        <v>300</v>
      </c>
      <c r="J57" s="20">
        <f>I57*1</f>
        <v>300</v>
      </c>
      <c r="K57" s="34"/>
      <c r="L57" s="34"/>
      <c r="M57" s="34"/>
    </row>
    <row r="58" ht="31.75" hidden="1" customHeight="1" spans="1:13">
      <c r="A58" s="18">
        <v>33</v>
      </c>
      <c r="B58" s="19" t="s">
        <v>82</v>
      </c>
      <c r="C58" s="20">
        <f t="shared" si="21"/>
        <v>2</v>
      </c>
      <c r="D58" s="20">
        <f t="shared" si="22"/>
        <v>750</v>
      </c>
      <c r="E58" s="20">
        <v>2</v>
      </c>
      <c r="F58" s="20">
        <f t="shared" si="20"/>
        <v>600</v>
      </c>
      <c r="G58" s="20"/>
      <c r="H58" s="20"/>
      <c r="I58" s="20">
        <v>150</v>
      </c>
      <c r="J58" s="20">
        <f>I58*1</f>
        <v>150</v>
      </c>
      <c r="K58" s="34"/>
      <c r="L58" s="34"/>
      <c r="M58" s="34"/>
    </row>
    <row r="59" s="2" customFormat="1" ht="31.75" customHeight="1" spans="1:16353">
      <c r="A59" s="15">
        <v>1</v>
      </c>
      <c r="B59" s="16" t="s">
        <v>5</v>
      </c>
      <c r="C59" s="17">
        <f t="shared" si="21"/>
        <v>6</v>
      </c>
      <c r="D59" s="17">
        <f t="shared" si="22"/>
        <v>900</v>
      </c>
      <c r="E59" s="22">
        <f t="shared" ref="E59:J59" si="24">SUM(E60:E60)</f>
        <v>0</v>
      </c>
      <c r="F59" s="17">
        <v>0</v>
      </c>
      <c r="G59" s="17">
        <f t="shared" si="24"/>
        <v>6</v>
      </c>
      <c r="H59" s="17">
        <f t="shared" si="24"/>
        <v>150</v>
      </c>
      <c r="I59" s="17">
        <f t="shared" si="24"/>
        <v>750</v>
      </c>
      <c r="J59" s="17">
        <f t="shared" si="24"/>
        <v>750</v>
      </c>
      <c r="K59" s="32"/>
      <c r="L59" s="32"/>
      <c r="M59" s="3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36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</row>
    <row r="60" ht="31.75" customHeight="1" spans="1:13">
      <c r="A60" s="18">
        <v>2</v>
      </c>
      <c r="B60" s="19" t="s">
        <v>83</v>
      </c>
      <c r="C60" s="20">
        <f t="shared" si="21"/>
        <v>6</v>
      </c>
      <c r="D60" s="20">
        <f t="shared" si="22"/>
        <v>900</v>
      </c>
      <c r="E60" s="20">
        <v>0</v>
      </c>
      <c r="F60" s="26">
        <v>0</v>
      </c>
      <c r="G60" s="20">
        <v>6</v>
      </c>
      <c r="H60" s="20">
        <f>G60*25</f>
        <v>150</v>
      </c>
      <c r="I60" s="26">
        <v>750</v>
      </c>
      <c r="J60" s="26">
        <v>750</v>
      </c>
      <c r="K60" s="34"/>
      <c r="L60" s="34"/>
      <c r="M60" s="34"/>
    </row>
    <row r="61" s="1" customFormat="1" ht="31.75" hidden="1" customHeight="1" spans="1:16342">
      <c r="A61" s="15" t="s">
        <v>84</v>
      </c>
      <c r="B61" s="16" t="s">
        <v>85</v>
      </c>
      <c r="C61" s="27">
        <f t="shared" si="21"/>
        <v>10.5</v>
      </c>
      <c r="D61" s="28">
        <f t="shared" si="22"/>
        <v>2200</v>
      </c>
      <c r="E61" s="22">
        <f t="shared" ref="E61:J61" si="25">SUM(E62:E71)</f>
        <v>0.5</v>
      </c>
      <c r="F61" s="22">
        <f t="shared" si="25"/>
        <v>150</v>
      </c>
      <c r="G61" s="22">
        <f t="shared" si="25"/>
        <v>10</v>
      </c>
      <c r="H61" s="22">
        <f t="shared" si="25"/>
        <v>250</v>
      </c>
      <c r="I61" s="22">
        <f t="shared" si="25"/>
        <v>1800</v>
      </c>
      <c r="J61" s="22">
        <f t="shared" si="25"/>
        <v>1800</v>
      </c>
      <c r="K61" s="32"/>
      <c r="L61" s="32"/>
      <c r="M61" s="32"/>
      <c r="XDN61" s="36"/>
    </row>
    <row r="62" ht="31.75" hidden="1" customHeight="1" spans="1:13">
      <c r="A62" s="18">
        <v>35</v>
      </c>
      <c r="B62" s="19" t="s">
        <v>86</v>
      </c>
      <c r="C62" s="29">
        <f t="shared" si="21"/>
        <v>3</v>
      </c>
      <c r="D62" s="30">
        <f t="shared" si="22"/>
        <v>269</v>
      </c>
      <c r="E62" s="20"/>
      <c r="F62" s="26"/>
      <c r="G62" s="20">
        <v>3</v>
      </c>
      <c r="H62" s="20">
        <f>G62*25</f>
        <v>75</v>
      </c>
      <c r="I62" s="20">
        <v>194</v>
      </c>
      <c r="J62" s="20">
        <f t="shared" ref="J62:J71" si="26">I62</f>
        <v>194</v>
      </c>
      <c r="K62" s="34"/>
      <c r="L62" s="34"/>
      <c r="M62" s="34"/>
    </row>
    <row r="63" ht="31.75" hidden="1" customHeight="1" spans="1:13">
      <c r="A63" s="18">
        <v>36</v>
      </c>
      <c r="B63" s="19" t="s">
        <v>87</v>
      </c>
      <c r="C63" s="29">
        <f t="shared" si="21"/>
        <v>0</v>
      </c>
      <c r="D63" s="30">
        <f t="shared" si="22"/>
        <v>174</v>
      </c>
      <c r="E63" s="20"/>
      <c r="F63" s="26"/>
      <c r="G63" s="26"/>
      <c r="H63" s="26"/>
      <c r="I63" s="20">
        <v>174</v>
      </c>
      <c r="J63" s="20">
        <f t="shared" si="26"/>
        <v>174</v>
      </c>
      <c r="K63" s="34"/>
      <c r="L63" s="34"/>
      <c r="M63" s="34"/>
    </row>
    <row r="64" ht="31.75" hidden="1" customHeight="1" spans="1:13">
      <c r="A64" s="18">
        <v>37</v>
      </c>
      <c r="B64" s="19" t="s">
        <v>88</v>
      </c>
      <c r="C64" s="29">
        <f t="shared" si="21"/>
        <v>0</v>
      </c>
      <c r="D64" s="30">
        <f t="shared" si="22"/>
        <v>181</v>
      </c>
      <c r="E64" s="20"/>
      <c r="F64" s="26"/>
      <c r="G64" s="26"/>
      <c r="H64" s="20"/>
      <c r="I64" s="20">
        <v>181</v>
      </c>
      <c r="J64" s="20">
        <f t="shared" si="26"/>
        <v>181</v>
      </c>
      <c r="K64" s="34"/>
      <c r="L64" s="34"/>
      <c r="M64" s="34"/>
    </row>
    <row r="65" ht="31.75" hidden="1" customHeight="1" spans="1:13">
      <c r="A65" s="18">
        <v>38</v>
      </c>
      <c r="B65" s="19" t="s">
        <v>89</v>
      </c>
      <c r="C65" s="29">
        <f t="shared" si="21"/>
        <v>0</v>
      </c>
      <c r="D65" s="30">
        <f t="shared" si="22"/>
        <v>527</v>
      </c>
      <c r="E65" s="20"/>
      <c r="F65" s="26"/>
      <c r="G65" s="26"/>
      <c r="H65" s="20"/>
      <c r="I65" s="20">
        <v>527</v>
      </c>
      <c r="J65" s="20">
        <f t="shared" si="26"/>
        <v>527</v>
      </c>
      <c r="K65" s="34"/>
      <c r="L65" s="34"/>
      <c r="M65" s="34"/>
    </row>
    <row r="66" ht="31.75" hidden="1" customHeight="1" spans="1:13">
      <c r="A66" s="18">
        <v>39</v>
      </c>
      <c r="B66" s="19" t="s">
        <v>90</v>
      </c>
      <c r="C66" s="29">
        <f t="shared" si="21"/>
        <v>0</v>
      </c>
      <c r="D66" s="30">
        <f t="shared" si="22"/>
        <v>263</v>
      </c>
      <c r="E66" s="20"/>
      <c r="F66" s="26"/>
      <c r="G66" s="26"/>
      <c r="H66" s="20"/>
      <c r="I66" s="20">
        <v>263</v>
      </c>
      <c r="J66" s="20">
        <f t="shared" si="26"/>
        <v>263</v>
      </c>
      <c r="K66" s="34"/>
      <c r="L66" s="34"/>
      <c r="M66" s="34"/>
    </row>
    <row r="67" ht="31.75" hidden="1" customHeight="1" spans="1:13">
      <c r="A67" s="18">
        <v>40</v>
      </c>
      <c r="B67" s="19" t="s">
        <v>91</v>
      </c>
      <c r="C67" s="29">
        <f t="shared" si="21"/>
        <v>0</v>
      </c>
      <c r="D67" s="30">
        <f t="shared" si="22"/>
        <v>31</v>
      </c>
      <c r="E67" s="20"/>
      <c r="F67" s="26"/>
      <c r="G67" s="26"/>
      <c r="H67" s="26"/>
      <c r="I67" s="20">
        <v>31</v>
      </c>
      <c r="J67" s="20">
        <f t="shared" si="26"/>
        <v>31</v>
      </c>
      <c r="K67" s="34"/>
      <c r="L67" s="34"/>
      <c r="M67" s="34"/>
    </row>
    <row r="68" ht="31.75" hidden="1" customHeight="1" spans="1:13">
      <c r="A68" s="18">
        <v>41</v>
      </c>
      <c r="B68" s="19" t="s">
        <v>92</v>
      </c>
      <c r="C68" s="29">
        <f t="shared" si="21"/>
        <v>0</v>
      </c>
      <c r="D68" s="30">
        <f t="shared" si="22"/>
        <v>224</v>
      </c>
      <c r="E68" s="20"/>
      <c r="F68" s="26"/>
      <c r="G68" s="26"/>
      <c r="H68" s="26"/>
      <c r="I68" s="20">
        <v>224</v>
      </c>
      <c r="J68" s="20">
        <f t="shared" si="26"/>
        <v>224</v>
      </c>
      <c r="K68" s="34"/>
      <c r="L68" s="34"/>
      <c r="M68" s="34"/>
    </row>
    <row r="69" ht="31.75" hidden="1" customHeight="1" spans="1:13">
      <c r="A69" s="18">
        <v>42</v>
      </c>
      <c r="B69" s="19" t="s">
        <v>93</v>
      </c>
      <c r="C69" s="29">
        <f t="shared" si="21"/>
        <v>5.5</v>
      </c>
      <c r="D69" s="30">
        <f t="shared" si="22"/>
        <v>370</v>
      </c>
      <c r="E69" s="20">
        <v>0.5</v>
      </c>
      <c r="F69" s="20">
        <v>150</v>
      </c>
      <c r="G69" s="20">
        <v>5</v>
      </c>
      <c r="H69" s="20">
        <f t="shared" ref="H69:H77" si="27">G69*25</f>
        <v>125</v>
      </c>
      <c r="I69" s="20">
        <v>95</v>
      </c>
      <c r="J69" s="20">
        <f t="shared" si="26"/>
        <v>95</v>
      </c>
      <c r="K69" s="34"/>
      <c r="L69" s="34"/>
      <c r="M69" s="34"/>
    </row>
    <row r="70" ht="31.75" hidden="1" customHeight="1" spans="1:13">
      <c r="A70" s="18">
        <v>43</v>
      </c>
      <c r="B70" s="19" t="s">
        <v>94</v>
      </c>
      <c r="C70" s="29">
        <f t="shared" si="21"/>
        <v>0</v>
      </c>
      <c r="D70" s="30">
        <f t="shared" si="22"/>
        <v>50</v>
      </c>
      <c r="E70" s="20"/>
      <c r="F70" s="26"/>
      <c r="G70" s="20"/>
      <c r="H70" s="20"/>
      <c r="I70" s="20">
        <v>50</v>
      </c>
      <c r="J70" s="20">
        <f t="shared" si="26"/>
        <v>50</v>
      </c>
      <c r="K70" s="34"/>
      <c r="L70" s="34"/>
      <c r="M70" s="34"/>
    </row>
    <row r="71" ht="31.75" hidden="1" customHeight="1" spans="1:13">
      <c r="A71" s="18">
        <v>44</v>
      </c>
      <c r="B71" s="19" t="s">
        <v>95</v>
      </c>
      <c r="C71" s="29">
        <f t="shared" si="21"/>
        <v>2</v>
      </c>
      <c r="D71" s="30">
        <f t="shared" si="22"/>
        <v>111</v>
      </c>
      <c r="E71" s="20"/>
      <c r="F71" s="26"/>
      <c r="G71" s="20">
        <v>2</v>
      </c>
      <c r="H71" s="20">
        <f t="shared" si="27"/>
        <v>50</v>
      </c>
      <c r="I71" s="20">
        <v>61</v>
      </c>
      <c r="J71" s="20">
        <f t="shared" si="26"/>
        <v>61</v>
      </c>
      <c r="K71" s="34"/>
      <c r="L71" s="34"/>
      <c r="M71" s="34"/>
    </row>
    <row r="72" s="2" customFormat="1" ht="31.75" hidden="1" customHeight="1" spans="1:16353">
      <c r="A72" s="15" t="s">
        <v>96</v>
      </c>
      <c r="B72" s="16" t="s">
        <v>97</v>
      </c>
      <c r="C72" s="37">
        <f t="shared" si="21"/>
        <v>35</v>
      </c>
      <c r="D72" s="38">
        <f t="shared" si="22"/>
        <v>4250</v>
      </c>
      <c r="E72" s="17">
        <f t="shared" ref="E72:J72" si="28">SUM(E73:E80)</f>
        <v>5</v>
      </c>
      <c r="F72" s="17">
        <f t="shared" si="28"/>
        <v>1500</v>
      </c>
      <c r="G72" s="17">
        <f t="shared" si="28"/>
        <v>30</v>
      </c>
      <c r="H72" s="17">
        <f t="shared" si="28"/>
        <v>750</v>
      </c>
      <c r="I72" s="17">
        <f t="shared" si="28"/>
        <v>2000</v>
      </c>
      <c r="J72" s="17">
        <f t="shared" si="28"/>
        <v>2000</v>
      </c>
      <c r="K72" s="32"/>
      <c r="L72" s="32"/>
      <c r="M72" s="3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36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</row>
    <row r="73" ht="31.75" hidden="1" customHeight="1" spans="1:13">
      <c r="A73" s="18">
        <v>45</v>
      </c>
      <c r="B73" s="19" t="s">
        <v>98</v>
      </c>
      <c r="C73" s="29">
        <f t="shared" si="21"/>
        <v>0</v>
      </c>
      <c r="D73" s="30">
        <f t="shared" si="22"/>
        <v>220</v>
      </c>
      <c r="E73" s="20"/>
      <c r="F73" s="26"/>
      <c r="G73" s="26"/>
      <c r="H73" s="26"/>
      <c r="I73" s="26">
        <v>220</v>
      </c>
      <c r="J73" s="26">
        <v>220</v>
      </c>
      <c r="K73" s="34"/>
      <c r="L73" s="34"/>
      <c r="M73" s="34"/>
    </row>
    <row r="74" ht="31.75" hidden="1" customHeight="1" spans="1:13">
      <c r="A74" s="18">
        <v>46</v>
      </c>
      <c r="B74" s="19" t="s">
        <v>99</v>
      </c>
      <c r="C74" s="29">
        <f t="shared" si="21"/>
        <v>5</v>
      </c>
      <c r="D74" s="30">
        <f t="shared" si="22"/>
        <v>595</v>
      </c>
      <c r="E74" s="20"/>
      <c r="F74" s="26"/>
      <c r="G74" s="26">
        <v>5</v>
      </c>
      <c r="H74" s="26">
        <f t="shared" si="27"/>
        <v>125</v>
      </c>
      <c r="I74" s="26">
        <v>470</v>
      </c>
      <c r="J74" s="26">
        <v>470</v>
      </c>
      <c r="K74" s="34"/>
      <c r="L74" s="34"/>
      <c r="M74" s="34"/>
    </row>
    <row r="75" ht="31.75" hidden="1" customHeight="1" spans="1:13">
      <c r="A75" s="18">
        <v>47</v>
      </c>
      <c r="B75" s="19" t="s">
        <v>100</v>
      </c>
      <c r="C75" s="29">
        <f t="shared" si="21"/>
        <v>8</v>
      </c>
      <c r="D75" s="30">
        <f t="shared" si="22"/>
        <v>767.5</v>
      </c>
      <c r="E75" s="26">
        <v>0.5</v>
      </c>
      <c r="F75" s="26">
        <f t="shared" ref="F75:F78" si="29">E75*300</f>
        <v>150</v>
      </c>
      <c r="G75" s="26">
        <v>7.5</v>
      </c>
      <c r="H75" s="26">
        <f t="shared" si="27"/>
        <v>187.5</v>
      </c>
      <c r="I75" s="26">
        <v>430</v>
      </c>
      <c r="J75" s="26">
        <f>I75*1</f>
        <v>430</v>
      </c>
      <c r="K75" s="34"/>
      <c r="L75" s="34"/>
      <c r="M75" s="34"/>
    </row>
    <row r="76" ht="31.75" hidden="1" customHeight="1" spans="1:13">
      <c r="A76" s="18">
        <v>48</v>
      </c>
      <c r="B76" s="19" t="s">
        <v>101</v>
      </c>
      <c r="C76" s="29">
        <f t="shared" si="21"/>
        <v>7</v>
      </c>
      <c r="D76" s="30">
        <f t="shared" si="22"/>
        <v>945</v>
      </c>
      <c r="E76" s="26">
        <v>2</v>
      </c>
      <c r="F76" s="26">
        <f t="shared" si="29"/>
        <v>600</v>
      </c>
      <c r="G76" s="26">
        <v>5</v>
      </c>
      <c r="H76" s="26">
        <f t="shared" si="27"/>
        <v>125</v>
      </c>
      <c r="I76" s="26">
        <v>220</v>
      </c>
      <c r="J76" s="26">
        <v>220</v>
      </c>
      <c r="K76" s="34"/>
      <c r="L76" s="34"/>
      <c r="M76" s="34"/>
    </row>
    <row r="77" ht="31.75" hidden="1" customHeight="1" spans="1:13">
      <c r="A77" s="18">
        <v>49</v>
      </c>
      <c r="B77" s="19" t="s">
        <v>102</v>
      </c>
      <c r="C77" s="29">
        <f t="shared" si="21"/>
        <v>8</v>
      </c>
      <c r="D77" s="30">
        <f t="shared" si="22"/>
        <v>557.5</v>
      </c>
      <c r="E77" s="26">
        <v>0.5</v>
      </c>
      <c r="F77" s="26">
        <f t="shared" si="29"/>
        <v>150</v>
      </c>
      <c r="G77" s="26">
        <v>7.5</v>
      </c>
      <c r="H77" s="26">
        <f t="shared" si="27"/>
        <v>187.5</v>
      </c>
      <c r="I77" s="26">
        <v>220</v>
      </c>
      <c r="J77" s="26">
        <v>220</v>
      </c>
      <c r="K77" s="34"/>
      <c r="L77" s="34"/>
      <c r="M77" s="34"/>
    </row>
    <row r="78" ht="31.75" hidden="1" customHeight="1" spans="1:13">
      <c r="A78" s="18">
        <v>50</v>
      </c>
      <c r="B78" s="19" t="s">
        <v>103</v>
      </c>
      <c r="C78" s="29">
        <f t="shared" si="21"/>
        <v>2</v>
      </c>
      <c r="D78" s="30">
        <f t="shared" si="22"/>
        <v>820</v>
      </c>
      <c r="E78" s="26">
        <v>2</v>
      </c>
      <c r="F78" s="26">
        <f t="shared" si="29"/>
        <v>600</v>
      </c>
      <c r="G78" s="26"/>
      <c r="H78" s="26"/>
      <c r="I78" s="26">
        <v>220</v>
      </c>
      <c r="J78" s="26">
        <v>220</v>
      </c>
      <c r="K78" s="34"/>
      <c r="L78" s="34"/>
      <c r="M78" s="34"/>
    </row>
    <row r="79" ht="31.75" hidden="1" customHeight="1" spans="1:13">
      <c r="A79" s="18">
        <v>51</v>
      </c>
      <c r="B79" s="19" t="s">
        <v>104</v>
      </c>
      <c r="C79" s="29">
        <f t="shared" si="21"/>
        <v>5</v>
      </c>
      <c r="D79" s="30">
        <f t="shared" si="22"/>
        <v>125</v>
      </c>
      <c r="E79" s="20"/>
      <c r="F79" s="26"/>
      <c r="G79" s="26">
        <v>5</v>
      </c>
      <c r="H79" s="26">
        <f>G79*25</f>
        <v>125</v>
      </c>
      <c r="I79" s="26"/>
      <c r="J79" s="26"/>
      <c r="K79" s="34"/>
      <c r="L79" s="34"/>
      <c r="M79" s="34"/>
    </row>
    <row r="80" ht="31.75" hidden="1" customHeight="1" spans="1:13">
      <c r="A80" s="18">
        <v>52</v>
      </c>
      <c r="B80" s="19" t="s">
        <v>105</v>
      </c>
      <c r="C80" s="29">
        <f t="shared" si="21"/>
        <v>0</v>
      </c>
      <c r="D80" s="30">
        <f t="shared" si="22"/>
        <v>220</v>
      </c>
      <c r="E80" s="20"/>
      <c r="F80" s="26"/>
      <c r="G80" s="26"/>
      <c r="H80" s="26"/>
      <c r="I80" s="26">
        <v>220</v>
      </c>
      <c r="J80" s="26">
        <v>220</v>
      </c>
      <c r="K80" s="34"/>
      <c r="L80" s="34"/>
      <c r="M80" s="34"/>
    </row>
    <row r="81" ht="18.65" customHeight="1" spans="1:13">
      <c r="A81" s="39"/>
      <c r="B81" s="40"/>
      <c r="F81" s="41"/>
      <c r="G81" s="41"/>
      <c r="H81" s="41"/>
      <c r="I81" s="41"/>
      <c r="J81" s="41"/>
      <c r="K81" s="41"/>
      <c r="L81" s="41"/>
      <c r="M81" s="41"/>
    </row>
    <row r="82" ht="18.65" customHeight="1" spans="1:13">
      <c r="A82" s="39"/>
      <c r="B82" s="39"/>
      <c r="F82" s="41"/>
      <c r="G82" s="41"/>
      <c r="H82" s="41"/>
      <c r="I82" s="41"/>
      <c r="J82" s="41"/>
      <c r="K82" s="41"/>
      <c r="L82" s="41"/>
      <c r="M82" s="41"/>
    </row>
    <row r="83" ht="18.65" customHeight="1" spans="1:13">
      <c r="A83" s="39"/>
      <c r="B83" s="39"/>
      <c r="F83" s="41"/>
      <c r="G83" s="41"/>
      <c r="H83" s="41"/>
      <c r="I83" s="41"/>
      <c r="J83" s="41"/>
      <c r="K83" s="41"/>
      <c r="L83" s="41"/>
      <c r="M83" s="41"/>
    </row>
    <row r="84" ht="18.65" customHeight="1" spans="1:2">
      <c r="A84" s="39"/>
      <c r="B84" s="39"/>
    </row>
    <row r="85" ht="18.65" customHeight="1" spans="1:2">
      <c r="A85" s="39"/>
      <c r="B85" s="39"/>
    </row>
    <row r="86" ht="18.65" customHeight="1" spans="1:2">
      <c r="A86" s="39"/>
      <c r="B86" s="39"/>
    </row>
    <row r="87" ht="18.65" customHeight="1" spans="1:2">
      <c r="A87" s="39"/>
      <c r="B87" s="39"/>
    </row>
    <row r="88" ht="18.65" customHeight="1" spans="1:2">
      <c r="A88" s="39"/>
      <c r="B88" s="39"/>
    </row>
    <row r="89" ht="18.65" customHeight="1" spans="1:2">
      <c r="A89" s="39"/>
      <c r="B89" s="39"/>
    </row>
    <row r="90" ht="18.65" customHeight="1" spans="1:2">
      <c r="A90" s="39"/>
      <c r="B90" s="39"/>
    </row>
    <row r="91" ht="18.65" customHeight="1" spans="1:2">
      <c r="A91" s="39"/>
      <c r="B91" s="39"/>
    </row>
    <row r="92" ht="18.65" customHeight="1" spans="1:2">
      <c r="A92" s="39"/>
      <c r="B92" s="39"/>
    </row>
    <row r="93" spans="1:5">
      <c r="A93" s="39"/>
      <c r="B93" s="39"/>
      <c r="E93" s="4"/>
    </row>
    <row r="94" spans="1:5">
      <c r="A94" s="39"/>
      <c r="B94" s="39"/>
      <c r="E94" s="4"/>
    </row>
    <row r="95" spans="1:5">
      <c r="A95" s="39"/>
      <c r="B95" s="39"/>
      <c r="E95" s="4"/>
    </row>
    <row r="96" spans="1:5">
      <c r="A96" s="39"/>
      <c r="B96" s="39"/>
      <c r="E96" s="4"/>
    </row>
    <row r="97" spans="1:5">
      <c r="A97" s="39"/>
      <c r="B97" s="39"/>
      <c r="E97" s="4"/>
    </row>
    <row r="98" spans="1:5">
      <c r="A98" s="39"/>
      <c r="B98" s="39"/>
      <c r="E98" s="4"/>
    </row>
    <row r="99" spans="1:5">
      <c r="A99" s="39"/>
      <c r="B99" s="39"/>
      <c r="E99" s="4"/>
    </row>
    <row r="100" spans="1:5">
      <c r="A100" s="39"/>
      <c r="B100" s="39"/>
      <c r="E100" s="4"/>
    </row>
    <row r="101" spans="1:5">
      <c r="A101" s="39"/>
      <c r="B101" s="39"/>
      <c r="E101" s="4"/>
    </row>
    <row r="102" spans="1:5">
      <c r="A102" s="39"/>
      <c r="B102" s="39"/>
      <c r="E102" s="4"/>
    </row>
    <row r="103" spans="1:5">
      <c r="A103" s="39"/>
      <c r="B103" s="39"/>
      <c r="E103" s="4"/>
    </row>
    <row r="104" spans="1:5">
      <c r="A104" s="39"/>
      <c r="B104" s="39"/>
      <c r="E104" s="4"/>
    </row>
    <row r="105" spans="1:5">
      <c r="A105" s="39"/>
      <c r="B105" s="39"/>
      <c r="E105" s="4"/>
    </row>
  </sheetData>
  <mergeCells count="11">
    <mergeCell ref="A2:M2"/>
    <mergeCell ref="I3:M3"/>
    <mergeCell ref="C4:D4"/>
    <mergeCell ref="E4:F4"/>
    <mergeCell ref="G4:H4"/>
    <mergeCell ref="I4:J4"/>
    <mergeCell ref="K4:L4"/>
    <mergeCell ref="A6:B6"/>
    <mergeCell ref="A4:A5"/>
    <mergeCell ref="B4:B5"/>
    <mergeCell ref="M4:M5"/>
  </mergeCells>
  <printOptions horizontalCentered="1"/>
  <pageMargins left="0.472222222222222" right="0.472222222222222" top="0.590277777777778" bottom="0.747916666666667" header="0.314583333333333" footer="0.314583333333333"/>
  <pageSetup paperSize="9" scale="72" fitToHeight="0" orientation="landscape" horizontalDpi="600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附件2-3.草原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2022-11-27T16:17:00Z</dcterms:created>
  <dcterms:modified xsi:type="dcterms:W3CDTF">2023-02-09T03:02:38Z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