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05" tabRatio="932"/>
  </bookViews>
  <sheets>
    <sheet name="附件2-1 退耕还林 " sheetId="3" r:id="rId1"/>
  </sheets>
  <definedNames>
    <definedName name="_xlnm.Print_Titles" localSheetId="0">'附件2-1 退耕还林 '!$4:$7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<sst xmlns="http://schemas.openxmlformats.org/spreadsheetml/2006/main" count="152" uniqueCount="139">
  <si>
    <t>附件2-1</t>
  </si>
  <si>
    <r>
      <rPr>
        <sz val="28"/>
        <rFont val="宋体"/>
        <charset val="134"/>
      </rPr>
      <t>提前下达</t>
    </r>
    <r>
      <rPr>
        <sz val="28"/>
        <rFont val="Times New Roman"/>
        <charset val="134"/>
      </rPr>
      <t>2023</t>
    </r>
    <r>
      <rPr>
        <sz val="28"/>
        <rFont val="宋体"/>
        <charset val="134"/>
      </rPr>
      <t>年中央林业改革发展资金（国土绿化</t>
    </r>
    <r>
      <rPr>
        <sz val="28"/>
        <rFont val="Times New Roman"/>
        <charset val="134"/>
      </rPr>
      <t>—</t>
    </r>
    <r>
      <rPr>
        <sz val="28"/>
        <rFont val="宋体"/>
        <charset val="134"/>
      </rPr>
      <t>退耕还林还草补助）分配表</t>
    </r>
  </si>
  <si>
    <r>
      <rPr>
        <sz val="14"/>
        <rFont val="宋体"/>
        <charset val="134"/>
      </rPr>
      <t>单位：万亩、万元</t>
    </r>
  </si>
  <si>
    <r>
      <rPr>
        <b/>
        <sz val="14"/>
        <rFont val="宋体"/>
        <charset val="134"/>
      </rPr>
      <t>序号</t>
    </r>
  </si>
  <si>
    <t>县市</t>
  </si>
  <si>
    <r>
      <rPr>
        <b/>
        <sz val="14"/>
        <rFont val="宋体"/>
        <charset val="134"/>
      </rPr>
      <t>合计</t>
    </r>
  </si>
  <si>
    <r>
      <rPr>
        <b/>
        <sz val="14"/>
        <rFont val="Times New Roman"/>
        <charset val="134"/>
      </rPr>
      <t>2019</t>
    </r>
    <r>
      <rPr>
        <b/>
        <sz val="14"/>
        <rFont val="宋体"/>
        <charset val="134"/>
      </rPr>
      <t>年新一轮退耕还林第三次补助</t>
    </r>
  </si>
  <si>
    <r>
      <rPr>
        <b/>
        <sz val="14"/>
        <rFont val="宋体"/>
        <charset val="134"/>
      </rPr>
      <t>新一轮退耕还林还草延长期补助</t>
    </r>
  </si>
  <si>
    <r>
      <rPr>
        <b/>
        <sz val="14"/>
        <rFont val="宋体"/>
        <charset val="134"/>
      </rPr>
      <t>退耕还林（</t>
    </r>
    <r>
      <rPr>
        <b/>
        <sz val="14"/>
        <rFont val="Times New Roman"/>
        <charset val="134"/>
      </rPr>
      <t>400</t>
    </r>
    <r>
      <rPr>
        <b/>
        <sz val="14"/>
        <rFont val="宋体"/>
        <charset val="134"/>
      </rPr>
      <t>元</t>
    </r>
    <r>
      <rPr>
        <b/>
        <sz val="14"/>
        <rFont val="Times New Roman"/>
        <charset val="134"/>
      </rPr>
      <t>/</t>
    </r>
    <r>
      <rPr>
        <b/>
        <sz val="14"/>
        <rFont val="宋体"/>
        <charset val="134"/>
      </rPr>
      <t>亩）</t>
    </r>
  </si>
  <si>
    <r>
      <rPr>
        <b/>
        <sz val="14"/>
        <rFont val="宋体"/>
        <charset val="134"/>
      </rPr>
      <t>小计</t>
    </r>
  </si>
  <si>
    <r>
      <rPr>
        <b/>
        <sz val="14"/>
        <rFont val="宋体"/>
        <charset val="134"/>
      </rPr>
      <t>退耕还林（</t>
    </r>
    <r>
      <rPr>
        <b/>
        <sz val="14"/>
        <rFont val="Times New Roman"/>
        <charset val="134"/>
      </rPr>
      <t>100</t>
    </r>
    <r>
      <rPr>
        <b/>
        <sz val="14"/>
        <rFont val="宋体"/>
        <charset val="134"/>
      </rPr>
      <t>元</t>
    </r>
    <r>
      <rPr>
        <b/>
        <sz val="14"/>
        <rFont val="Times New Roman"/>
        <charset val="134"/>
      </rPr>
      <t>/</t>
    </r>
    <r>
      <rPr>
        <b/>
        <sz val="14"/>
        <rFont val="宋体"/>
        <charset val="134"/>
      </rPr>
      <t>亩）</t>
    </r>
  </si>
  <si>
    <r>
      <rPr>
        <b/>
        <sz val="14"/>
        <rFont val="宋体"/>
        <charset val="134"/>
      </rPr>
      <t>退耕还草（</t>
    </r>
    <r>
      <rPr>
        <b/>
        <sz val="14"/>
        <rFont val="Times New Roman"/>
        <charset val="134"/>
      </rPr>
      <t>100</t>
    </r>
    <r>
      <rPr>
        <b/>
        <sz val="14"/>
        <rFont val="宋体"/>
        <charset val="134"/>
      </rPr>
      <t>元</t>
    </r>
    <r>
      <rPr>
        <b/>
        <sz val="14"/>
        <rFont val="Times New Roman"/>
        <charset val="134"/>
      </rPr>
      <t>/</t>
    </r>
    <r>
      <rPr>
        <b/>
        <sz val="14"/>
        <rFont val="宋体"/>
        <charset val="134"/>
      </rPr>
      <t>亩）</t>
    </r>
  </si>
  <si>
    <r>
      <rPr>
        <b/>
        <sz val="14"/>
        <rFont val="宋体"/>
        <charset val="134"/>
      </rPr>
      <t>面积</t>
    </r>
  </si>
  <si>
    <r>
      <rPr>
        <b/>
        <sz val="14"/>
        <rFont val="宋体"/>
        <charset val="134"/>
      </rPr>
      <t>金额</t>
    </r>
  </si>
  <si>
    <r>
      <rPr>
        <b/>
        <sz val="14"/>
        <rFont val="Times New Roman"/>
        <charset val="134"/>
      </rPr>
      <t>2015</t>
    </r>
    <r>
      <rPr>
        <b/>
        <sz val="14"/>
        <rFont val="宋体"/>
        <charset val="134"/>
      </rPr>
      <t>年安排任务</t>
    </r>
  </si>
  <si>
    <r>
      <rPr>
        <b/>
        <sz val="14"/>
        <rFont val="Times New Roman"/>
        <charset val="134"/>
      </rPr>
      <t>2015</t>
    </r>
    <r>
      <rPr>
        <b/>
        <sz val="14"/>
        <rFont val="宋体"/>
        <charset val="134"/>
      </rPr>
      <t>年</t>
    </r>
  </si>
  <si>
    <r>
      <rPr>
        <b/>
        <sz val="14"/>
        <rFont val="Times New Roman"/>
        <charset val="134"/>
      </rPr>
      <t>2016</t>
    </r>
    <r>
      <rPr>
        <b/>
        <sz val="14"/>
        <rFont val="宋体"/>
        <charset val="134"/>
      </rPr>
      <t>年安排任务</t>
    </r>
  </si>
  <si>
    <r>
      <rPr>
        <b/>
        <sz val="14"/>
        <rFont val="Times New Roman"/>
        <charset val="134"/>
      </rPr>
      <t>2016</t>
    </r>
    <r>
      <rPr>
        <b/>
        <sz val="14"/>
        <rFont val="宋体"/>
        <charset val="134"/>
      </rPr>
      <t>年</t>
    </r>
  </si>
  <si>
    <r>
      <rPr>
        <b/>
        <sz val="14"/>
        <rFont val="Times New Roman"/>
        <charset val="134"/>
      </rPr>
      <t>2017</t>
    </r>
    <r>
      <rPr>
        <b/>
        <sz val="14"/>
        <rFont val="宋体"/>
        <charset val="134"/>
      </rPr>
      <t>年安排任务</t>
    </r>
  </si>
  <si>
    <r>
      <rPr>
        <b/>
        <sz val="14"/>
        <rFont val="Times New Roman"/>
        <charset val="134"/>
      </rPr>
      <t>2017</t>
    </r>
    <r>
      <rPr>
        <b/>
        <sz val="14"/>
        <rFont val="宋体"/>
        <charset val="134"/>
      </rPr>
      <t>年</t>
    </r>
  </si>
  <si>
    <r>
      <rPr>
        <b/>
        <sz val="14"/>
        <rFont val="Times New Roman"/>
        <charset val="134"/>
      </rPr>
      <t>2018</t>
    </r>
    <r>
      <rPr>
        <b/>
        <sz val="14"/>
        <rFont val="宋体"/>
        <charset val="134"/>
      </rPr>
      <t>年安排任务</t>
    </r>
  </si>
  <si>
    <r>
      <rPr>
        <b/>
        <sz val="14"/>
        <rFont val="Times New Roman"/>
        <charset val="134"/>
      </rPr>
      <t>2018</t>
    </r>
    <r>
      <rPr>
        <b/>
        <sz val="14"/>
        <rFont val="宋体"/>
        <charset val="134"/>
      </rPr>
      <t>年</t>
    </r>
  </si>
  <si>
    <r>
      <rPr>
        <b/>
        <sz val="14"/>
        <rFont val="Times New Roman"/>
        <charset val="134"/>
      </rPr>
      <t>2019</t>
    </r>
    <r>
      <rPr>
        <b/>
        <sz val="14"/>
        <rFont val="宋体"/>
        <charset val="134"/>
      </rPr>
      <t>年</t>
    </r>
  </si>
  <si>
    <r>
      <rPr>
        <b/>
        <sz val="14"/>
        <rFont val="Times New Roman"/>
        <charset val="134"/>
      </rPr>
      <t>2020</t>
    </r>
    <r>
      <rPr>
        <b/>
        <sz val="14"/>
        <rFont val="宋体"/>
        <charset val="134"/>
      </rPr>
      <t>年</t>
    </r>
  </si>
  <si>
    <r>
      <rPr>
        <b/>
        <sz val="14"/>
        <rFont val="宋体"/>
        <charset val="134"/>
      </rPr>
      <t>一</t>
    </r>
  </si>
  <si>
    <r>
      <rPr>
        <b/>
        <sz val="14"/>
        <rFont val="宋体"/>
        <charset val="134"/>
      </rPr>
      <t>自治区单位</t>
    </r>
  </si>
  <si>
    <r>
      <rPr>
        <b/>
        <sz val="14"/>
        <rFont val="宋体"/>
        <charset val="134"/>
      </rPr>
      <t>（一）</t>
    </r>
  </si>
  <si>
    <t>天山西部国有林管理局</t>
  </si>
  <si>
    <r>
      <rPr>
        <sz val="14"/>
        <rFont val="宋体"/>
        <charset val="134"/>
      </rPr>
      <t>特克斯分局</t>
    </r>
  </si>
  <si>
    <r>
      <rPr>
        <sz val="14"/>
        <rFont val="宋体"/>
        <charset val="134"/>
      </rPr>
      <t>尼勒克分局</t>
    </r>
  </si>
  <si>
    <r>
      <rPr>
        <b/>
        <sz val="14"/>
        <rFont val="宋体"/>
        <charset val="134"/>
      </rPr>
      <t>二</t>
    </r>
  </si>
  <si>
    <r>
      <rPr>
        <b/>
        <sz val="14"/>
        <rFont val="宋体"/>
        <charset val="134"/>
      </rPr>
      <t>地州单位</t>
    </r>
  </si>
  <si>
    <r>
      <rPr>
        <b/>
        <sz val="14"/>
        <rFont val="宋体"/>
        <charset val="134"/>
      </rPr>
      <t>乌鲁木齐市</t>
    </r>
  </si>
  <si>
    <r>
      <rPr>
        <sz val="14"/>
        <rFont val="宋体"/>
        <charset val="134"/>
      </rPr>
      <t>达坂城区</t>
    </r>
  </si>
  <si>
    <r>
      <rPr>
        <sz val="14"/>
        <rFont val="宋体"/>
        <charset val="134"/>
      </rPr>
      <t>乌鲁木齐县</t>
    </r>
  </si>
  <si>
    <r>
      <rPr>
        <b/>
        <sz val="14"/>
        <rFont val="宋体"/>
        <charset val="134"/>
      </rPr>
      <t>（二）</t>
    </r>
  </si>
  <si>
    <r>
      <rPr>
        <b/>
        <sz val="14"/>
        <rFont val="宋体"/>
        <charset val="134"/>
      </rPr>
      <t>伊犁州</t>
    </r>
  </si>
  <si>
    <r>
      <rPr>
        <sz val="14"/>
        <rFont val="宋体"/>
        <charset val="134"/>
      </rPr>
      <t>察布查尔县</t>
    </r>
  </si>
  <si>
    <r>
      <rPr>
        <sz val="14"/>
        <rFont val="宋体"/>
        <charset val="134"/>
      </rPr>
      <t>尼勒克县</t>
    </r>
  </si>
  <si>
    <r>
      <rPr>
        <sz val="14"/>
        <rFont val="宋体"/>
        <charset val="134"/>
      </rPr>
      <t>伊宁县</t>
    </r>
  </si>
  <si>
    <r>
      <rPr>
        <sz val="14"/>
        <rFont val="宋体"/>
        <charset val="134"/>
      </rPr>
      <t>霍城县</t>
    </r>
  </si>
  <si>
    <r>
      <rPr>
        <sz val="14"/>
        <rFont val="宋体"/>
        <charset val="134"/>
      </rPr>
      <t>巩留县</t>
    </r>
  </si>
  <si>
    <r>
      <rPr>
        <sz val="14"/>
        <rFont val="宋体"/>
        <charset val="134"/>
      </rPr>
      <t>新源县</t>
    </r>
  </si>
  <si>
    <r>
      <rPr>
        <sz val="14"/>
        <rFont val="宋体"/>
        <charset val="134"/>
      </rPr>
      <t>昭苏县</t>
    </r>
  </si>
  <si>
    <r>
      <rPr>
        <sz val="14"/>
        <rFont val="宋体"/>
        <charset val="134"/>
      </rPr>
      <t>特克斯县</t>
    </r>
  </si>
  <si>
    <r>
      <rPr>
        <sz val="14"/>
        <rFont val="宋体"/>
        <charset val="134"/>
      </rPr>
      <t>霍尔果斯市</t>
    </r>
  </si>
  <si>
    <r>
      <rPr>
        <sz val="14"/>
        <rFont val="宋体"/>
        <charset val="134"/>
      </rPr>
      <t>奎屯市</t>
    </r>
  </si>
  <si>
    <r>
      <rPr>
        <b/>
        <sz val="14"/>
        <rFont val="宋体"/>
        <charset val="134"/>
      </rPr>
      <t>（三）</t>
    </r>
  </si>
  <si>
    <r>
      <rPr>
        <b/>
        <sz val="14"/>
        <rFont val="宋体"/>
        <charset val="134"/>
      </rPr>
      <t>塔城地区</t>
    </r>
  </si>
  <si>
    <r>
      <rPr>
        <sz val="14"/>
        <rFont val="宋体"/>
        <charset val="134"/>
      </rPr>
      <t>裕民县</t>
    </r>
  </si>
  <si>
    <r>
      <rPr>
        <sz val="14"/>
        <rFont val="宋体"/>
        <charset val="134"/>
      </rPr>
      <t>塔城市</t>
    </r>
  </si>
  <si>
    <r>
      <rPr>
        <sz val="14"/>
        <rFont val="宋体"/>
        <charset val="134"/>
      </rPr>
      <t>额敏县</t>
    </r>
  </si>
  <si>
    <r>
      <rPr>
        <sz val="14"/>
        <rFont val="宋体"/>
        <charset val="134"/>
      </rPr>
      <t>乌苏市</t>
    </r>
  </si>
  <si>
    <r>
      <rPr>
        <sz val="14"/>
        <rFont val="宋体"/>
        <charset val="134"/>
      </rPr>
      <t>沙湾市</t>
    </r>
  </si>
  <si>
    <r>
      <rPr>
        <b/>
        <sz val="14"/>
        <rFont val="宋体"/>
        <charset val="134"/>
      </rPr>
      <t>（四）</t>
    </r>
  </si>
  <si>
    <r>
      <rPr>
        <b/>
        <sz val="14"/>
        <rFont val="宋体"/>
        <charset val="134"/>
      </rPr>
      <t>阿勒泰地区</t>
    </r>
  </si>
  <si>
    <r>
      <rPr>
        <sz val="14"/>
        <rFont val="宋体"/>
        <charset val="134"/>
      </rPr>
      <t>青河县</t>
    </r>
  </si>
  <si>
    <r>
      <rPr>
        <sz val="14"/>
        <rFont val="宋体"/>
        <charset val="134"/>
      </rPr>
      <t>吉木乃县</t>
    </r>
  </si>
  <si>
    <r>
      <rPr>
        <sz val="14"/>
        <rFont val="宋体"/>
        <charset val="134"/>
      </rPr>
      <t>布尔津县</t>
    </r>
  </si>
  <si>
    <r>
      <rPr>
        <sz val="14"/>
        <rFont val="宋体"/>
        <charset val="134"/>
      </rPr>
      <t>富蕴县</t>
    </r>
  </si>
  <si>
    <r>
      <rPr>
        <sz val="14"/>
        <rFont val="宋体"/>
        <charset val="134"/>
      </rPr>
      <t>福海县</t>
    </r>
  </si>
  <si>
    <r>
      <rPr>
        <sz val="14"/>
        <rFont val="宋体"/>
        <charset val="134"/>
      </rPr>
      <t>哈巴河县</t>
    </r>
  </si>
  <si>
    <r>
      <rPr>
        <b/>
        <sz val="14"/>
        <rFont val="宋体"/>
        <charset val="134"/>
      </rPr>
      <t>（五）</t>
    </r>
  </si>
  <si>
    <r>
      <rPr>
        <b/>
        <sz val="14"/>
        <rFont val="宋体"/>
        <charset val="134"/>
      </rPr>
      <t>克拉玛依市</t>
    </r>
  </si>
  <si>
    <r>
      <rPr>
        <sz val="14"/>
        <rFont val="宋体"/>
        <charset val="134"/>
      </rPr>
      <t>克拉玛依区</t>
    </r>
  </si>
  <si>
    <r>
      <rPr>
        <b/>
        <sz val="14"/>
        <rFont val="宋体"/>
        <charset val="134"/>
      </rPr>
      <t>（六）</t>
    </r>
  </si>
  <si>
    <r>
      <rPr>
        <b/>
        <sz val="14"/>
        <rFont val="宋体"/>
        <charset val="134"/>
      </rPr>
      <t>博州</t>
    </r>
  </si>
  <si>
    <r>
      <rPr>
        <sz val="14"/>
        <rFont val="宋体"/>
        <charset val="134"/>
      </rPr>
      <t>温泉县</t>
    </r>
  </si>
  <si>
    <r>
      <rPr>
        <sz val="14"/>
        <rFont val="宋体"/>
        <charset val="134"/>
      </rPr>
      <t>精河县</t>
    </r>
  </si>
  <si>
    <r>
      <rPr>
        <b/>
        <sz val="14"/>
        <rFont val="宋体"/>
        <charset val="134"/>
      </rPr>
      <t>（七）</t>
    </r>
  </si>
  <si>
    <r>
      <rPr>
        <b/>
        <sz val="14"/>
        <rFont val="宋体"/>
        <charset val="134"/>
      </rPr>
      <t>昌吉州</t>
    </r>
  </si>
  <si>
    <r>
      <rPr>
        <sz val="14"/>
        <rFont val="宋体"/>
        <charset val="134"/>
      </rPr>
      <t>奇台县</t>
    </r>
  </si>
  <si>
    <r>
      <rPr>
        <sz val="14"/>
        <rFont val="宋体"/>
        <charset val="134"/>
      </rPr>
      <t>阜康市</t>
    </r>
  </si>
  <si>
    <r>
      <rPr>
        <sz val="14"/>
        <rFont val="宋体"/>
        <charset val="134"/>
      </rPr>
      <t>吉木萨尔县</t>
    </r>
  </si>
  <si>
    <r>
      <rPr>
        <sz val="14"/>
        <rFont val="宋体"/>
        <charset val="134"/>
      </rPr>
      <t>木垒县</t>
    </r>
  </si>
  <si>
    <r>
      <rPr>
        <sz val="14"/>
        <rFont val="宋体"/>
        <charset val="134"/>
      </rPr>
      <t>昌吉市</t>
    </r>
  </si>
  <si>
    <r>
      <rPr>
        <sz val="14"/>
        <rFont val="宋体"/>
        <charset val="134"/>
      </rPr>
      <t>呼图壁县</t>
    </r>
  </si>
  <si>
    <r>
      <rPr>
        <sz val="14"/>
        <rFont val="宋体"/>
        <charset val="134"/>
      </rPr>
      <t>玛纳斯县</t>
    </r>
  </si>
  <si>
    <r>
      <rPr>
        <sz val="14"/>
        <rFont val="宋体"/>
        <charset val="134"/>
      </rPr>
      <t>昌吉农业园区</t>
    </r>
  </si>
  <si>
    <r>
      <rPr>
        <b/>
        <sz val="14"/>
        <rFont val="宋体"/>
        <charset val="134"/>
      </rPr>
      <t>（八）</t>
    </r>
  </si>
  <si>
    <r>
      <rPr>
        <b/>
        <sz val="14"/>
        <rFont val="宋体"/>
        <charset val="134"/>
      </rPr>
      <t>哈密市</t>
    </r>
  </si>
  <si>
    <r>
      <rPr>
        <sz val="14"/>
        <rFont val="宋体"/>
        <charset val="134"/>
      </rPr>
      <t>巴里坤县</t>
    </r>
  </si>
  <si>
    <r>
      <rPr>
        <sz val="14"/>
        <rFont val="宋体"/>
        <charset val="134"/>
      </rPr>
      <t>伊吾县</t>
    </r>
  </si>
  <si>
    <r>
      <rPr>
        <sz val="14"/>
        <rFont val="宋体"/>
        <charset val="134"/>
      </rPr>
      <t>伊州区</t>
    </r>
  </si>
  <si>
    <r>
      <rPr>
        <b/>
        <sz val="14"/>
        <rFont val="宋体"/>
        <charset val="134"/>
      </rPr>
      <t>（九）</t>
    </r>
  </si>
  <si>
    <r>
      <rPr>
        <b/>
        <sz val="14"/>
        <rFont val="宋体"/>
        <charset val="134"/>
      </rPr>
      <t>吐鲁番市</t>
    </r>
  </si>
  <si>
    <r>
      <rPr>
        <sz val="14"/>
        <rFont val="宋体"/>
        <charset val="134"/>
      </rPr>
      <t>高昌区</t>
    </r>
  </si>
  <si>
    <r>
      <rPr>
        <sz val="14"/>
        <rFont val="宋体"/>
        <charset val="134"/>
      </rPr>
      <t>鄯善县</t>
    </r>
  </si>
  <si>
    <r>
      <rPr>
        <sz val="14"/>
        <rFont val="宋体"/>
        <charset val="134"/>
      </rPr>
      <t>托克逊县</t>
    </r>
  </si>
  <si>
    <r>
      <rPr>
        <b/>
        <sz val="14"/>
        <rFont val="宋体"/>
        <charset val="134"/>
      </rPr>
      <t>（十）</t>
    </r>
  </si>
  <si>
    <r>
      <rPr>
        <b/>
        <sz val="14"/>
        <rFont val="宋体"/>
        <charset val="134"/>
      </rPr>
      <t>巴州</t>
    </r>
  </si>
  <si>
    <r>
      <rPr>
        <sz val="14"/>
        <rFont val="宋体"/>
        <charset val="134"/>
      </rPr>
      <t>轮台县</t>
    </r>
  </si>
  <si>
    <r>
      <rPr>
        <sz val="14"/>
        <rFont val="宋体"/>
        <charset val="134"/>
      </rPr>
      <t>尉犁县</t>
    </r>
  </si>
  <si>
    <r>
      <rPr>
        <sz val="14"/>
        <rFont val="宋体"/>
        <charset val="134"/>
      </rPr>
      <t>若羌县</t>
    </r>
  </si>
  <si>
    <r>
      <rPr>
        <sz val="14"/>
        <rFont val="宋体"/>
        <charset val="134"/>
      </rPr>
      <t>且末县</t>
    </r>
  </si>
  <si>
    <r>
      <rPr>
        <sz val="14"/>
        <rFont val="宋体"/>
        <charset val="134"/>
      </rPr>
      <t>和静县</t>
    </r>
  </si>
  <si>
    <r>
      <rPr>
        <sz val="14"/>
        <rFont val="宋体"/>
        <charset val="134"/>
      </rPr>
      <t>焉耆县</t>
    </r>
  </si>
  <si>
    <r>
      <rPr>
        <sz val="14"/>
        <rFont val="宋体"/>
        <charset val="134"/>
      </rPr>
      <t>博湖县</t>
    </r>
  </si>
  <si>
    <r>
      <rPr>
        <sz val="14"/>
        <rFont val="宋体"/>
        <charset val="134"/>
      </rPr>
      <t>和硕县</t>
    </r>
  </si>
  <si>
    <r>
      <rPr>
        <sz val="14"/>
        <rFont val="宋体"/>
        <charset val="134"/>
      </rPr>
      <t>库尔勒市</t>
    </r>
  </si>
  <si>
    <r>
      <rPr>
        <b/>
        <sz val="14"/>
        <rFont val="宋体"/>
        <charset val="134"/>
      </rPr>
      <t>（十一）</t>
    </r>
  </si>
  <si>
    <r>
      <rPr>
        <b/>
        <sz val="14"/>
        <rFont val="宋体"/>
        <charset val="134"/>
      </rPr>
      <t>阿克苏地区</t>
    </r>
  </si>
  <si>
    <r>
      <rPr>
        <sz val="14"/>
        <rFont val="宋体"/>
        <charset val="134"/>
      </rPr>
      <t>乌什县</t>
    </r>
  </si>
  <si>
    <r>
      <rPr>
        <sz val="14"/>
        <rFont val="宋体"/>
        <charset val="134"/>
      </rPr>
      <t>柯坪县</t>
    </r>
  </si>
  <si>
    <r>
      <rPr>
        <sz val="14"/>
        <rFont val="宋体"/>
        <charset val="134"/>
      </rPr>
      <t>阿克苏市</t>
    </r>
  </si>
  <si>
    <r>
      <rPr>
        <sz val="14"/>
        <rFont val="宋体"/>
        <charset val="134"/>
      </rPr>
      <t>温宿县</t>
    </r>
  </si>
  <si>
    <r>
      <rPr>
        <sz val="14"/>
        <rFont val="宋体"/>
        <charset val="134"/>
      </rPr>
      <t>库车市</t>
    </r>
  </si>
  <si>
    <r>
      <rPr>
        <sz val="14"/>
        <rFont val="宋体"/>
        <charset val="134"/>
      </rPr>
      <t>沙雅县</t>
    </r>
  </si>
  <si>
    <r>
      <rPr>
        <sz val="14"/>
        <rFont val="宋体"/>
        <charset val="134"/>
      </rPr>
      <t>新和县</t>
    </r>
  </si>
  <si>
    <r>
      <rPr>
        <sz val="14"/>
        <rFont val="宋体"/>
        <charset val="134"/>
      </rPr>
      <t>拜城县</t>
    </r>
  </si>
  <si>
    <r>
      <rPr>
        <sz val="14"/>
        <rFont val="宋体"/>
        <charset val="134"/>
      </rPr>
      <t>阿瓦提县</t>
    </r>
  </si>
  <si>
    <t>合计</t>
  </si>
  <si>
    <r>
      <rPr>
        <sz val="14"/>
        <rFont val="宋体"/>
        <charset val="134"/>
      </rPr>
      <t>阿图什市</t>
    </r>
  </si>
  <si>
    <r>
      <rPr>
        <sz val="14"/>
        <rFont val="宋体"/>
        <charset val="134"/>
      </rPr>
      <t>阿克陶县</t>
    </r>
  </si>
  <si>
    <r>
      <rPr>
        <sz val="14"/>
        <rFont val="宋体"/>
        <charset val="134"/>
      </rPr>
      <t>阿合奇县</t>
    </r>
  </si>
  <si>
    <r>
      <rPr>
        <b/>
        <sz val="14"/>
        <rFont val="宋体"/>
        <charset val="134"/>
      </rPr>
      <t>（十三）</t>
    </r>
  </si>
  <si>
    <r>
      <rPr>
        <b/>
        <sz val="14"/>
        <rFont val="宋体"/>
        <charset val="134"/>
      </rPr>
      <t>喀什地区</t>
    </r>
  </si>
  <si>
    <r>
      <rPr>
        <sz val="14"/>
        <rFont val="宋体"/>
        <charset val="134"/>
      </rPr>
      <t>疏附县</t>
    </r>
  </si>
  <si>
    <r>
      <rPr>
        <sz val="14"/>
        <rFont val="宋体"/>
        <charset val="134"/>
      </rPr>
      <t>疏勒县</t>
    </r>
  </si>
  <si>
    <r>
      <rPr>
        <sz val="14"/>
        <rFont val="宋体"/>
        <charset val="134"/>
      </rPr>
      <t>英吉沙县</t>
    </r>
  </si>
  <si>
    <r>
      <rPr>
        <sz val="14"/>
        <rFont val="宋体"/>
        <charset val="134"/>
      </rPr>
      <t>莎车县</t>
    </r>
  </si>
  <si>
    <r>
      <rPr>
        <sz val="14"/>
        <rFont val="宋体"/>
        <charset val="134"/>
      </rPr>
      <t>叶城县</t>
    </r>
  </si>
  <si>
    <r>
      <rPr>
        <sz val="14"/>
        <rFont val="宋体"/>
        <charset val="134"/>
      </rPr>
      <t>岳普湖县</t>
    </r>
  </si>
  <si>
    <r>
      <rPr>
        <sz val="14"/>
        <rFont val="宋体"/>
        <charset val="134"/>
      </rPr>
      <t>伽师县</t>
    </r>
  </si>
  <si>
    <r>
      <rPr>
        <sz val="14"/>
        <rFont val="宋体"/>
        <charset val="134"/>
      </rPr>
      <t>塔什库尔干县</t>
    </r>
  </si>
  <si>
    <r>
      <rPr>
        <sz val="14"/>
        <rFont val="宋体"/>
        <charset val="134"/>
      </rPr>
      <t>泽普县</t>
    </r>
  </si>
  <si>
    <r>
      <rPr>
        <sz val="14"/>
        <rFont val="宋体"/>
        <charset val="134"/>
      </rPr>
      <t>麦盖提县</t>
    </r>
  </si>
  <si>
    <r>
      <rPr>
        <sz val="14"/>
        <rFont val="宋体"/>
        <charset val="134"/>
      </rPr>
      <t>巴楚县</t>
    </r>
  </si>
  <si>
    <r>
      <rPr>
        <sz val="14"/>
        <rFont val="宋体"/>
        <charset val="134"/>
      </rPr>
      <t>喀什市</t>
    </r>
  </si>
  <si>
    <r>
      <rPr>
        <b/>
        <sz val="14"/>
        <rFont val="宋体"/>
        <charset val="134"/>
      </rPr>
      <t>（十四）</t>
    </r>
  </si>
  <si>
    <r>
      <rPr>
        <b/>
        <sz val="14"/>
        <rFont val="宋体"/>
        <charset val="134"/>
      </rPr>
      <t>和田地区</t>
    </r>
  </si>
  <si>
    <r>
      <rPr>
        <sz val="14"/>
        <rFont val="宋体"/>
        <charset val="134"/>
      </rPr>
      <t>和田县</t>
    </r>
  </si>
  <si>
    <r>
      <rPr>
        <sz val="14"/>
        <rFont val="宋体"/>
        <charset val="134"/>
      </rPr>
      <t>墨玉县</t>
    </r>
  </si>
  <si>
    <r>
      <rPr>
        <sz val="14"/>
        <rFont val="宋体"/>
        <charset val="134"/>
      </rPr>
      <t>皮山县</t>
    </r>
  </si>
  <si>
    <r>
      <rPr>
        <sz val="14"/>
        <rFont val="宋体"/>
        <charset val="134"/>
      </rPr>
      <t>洛浦县</t>
    </r>
  </si>
  <si>
    <r>
      <rPr>
        <sz val="14"/>
        <rFont val="宋体"/>
        <charset val="134"/>
      </rPr>
      <t>策勒县</t>
    </r>
  </si>
  <si>
    <r>
      <rPr>
        <sz val="14"/>
        <rFont val="宋体"/>
        <charset val="134"/>
      </rPr>
      <t>于田县</t>
    </r>
  </si>
  <si>
    <r>
      <rPr>
        <sz val="14"/>
        <rFont val="宋体"/>
        <charset val="134"/>
      </rPr>
      <t>民丰县</t>
    </r>
  </si>
  <si>
    <r>
      <rPr>
        <sz val="14"/>
        <rFont val="宋体"/>
        <charset val="134"/>
      </rPr>
      <t>和田市</t>
    </r>
  </si>
</sst>
</file>

<file path=xl/styles.xml><?xml version="1.0" encoding="utf-8"?>
<styleSheet xmlns="http://schemas.openxmlformats.org/spreadsheetml/2006/main">
  <numFmts count="7">
    <numFmt numFmtId="176" formatCode="0.00000_ "/>
    <numFmt numFmtId="177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.0000_ "/>
  </numFmts>
  <fonts count="30">
    <font>
      <sz val="11"/>
      <color theme="1"/>
      <name val="宋体"/>
      <charset val="134"/>
      <scheme val="minor"/>
    </font>
    <font>
      <b/>
      <sz val="14"/>
      <name val="Times New Roman"/>
      <charset val="134"/>
    </font>
    <font>
      <sz val="14"/>
      <name val="Times New Roman"/>
      <charset val="134"/>
    </font>
    <font>
      <b/>
      <sz val="11"/>
      <name val="Times New Roman"/>
      <charset val="134"/>
    </font>
    <font>
      <sz val="14"/>
      <name val="黑体"/>
      <charset val="134"/>
    </font>
    <font>
      <sz val="28"/>
      <name val="宋体"/>
      <charset val="134"/>
    </font>
    <font>
      <sz val="28"/>
      <name val="Times New Roman"/>
      <charset val="134"/>
    </font>
    <font>
      <b/>
      <sz val="14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4" borderId="11" applyNumberFormat="0" applyAlignment="0" applyProtection="0">
      <alignment vertical="center"/>
    </xf>
    <xf numFmtId="0" fontId="26" fillId="14" borderId="15" applyNumberFormat="0" applyAlignment="0" applyProtection="0">
      <alignment vertical="center"/>
    </xf>
    <xf numFmtId="0" fontId="14" fillId="9" borderId="9" applyNumberForma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6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8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Fill="1" applyBorder="1">
      <alignment vertical="center"/>
    </xf>
    <xf numFmtId="0" fontId="2" fillId="0" borderId="1" xfId="0" applyFont="1" applyFill="1" applyBorder="1" applyAlignment="1">
      <alignment vertical="center"/>
    </xf>
    <xf numFmtId="178" fontId="2" fillId="0" borderId="1" xfId="53" applyNumberFormat="1" applyFont="1" applyFill="1" applyBorder="1" applyAlignment="1">
      <alignment horizontal="center" vertical="center" shrinkToFit="1"/>
    </xf>
    <xf numFmtId="178" fontId="1" fillId="0" borderId="1" xfId="53" applyNumberFormat="1" applyFont="1" applyFill="1" applyBorder="1" applyAlignment="1">
      <alignment horizontal="center" vertical="center" shrinkToFit="1"/>
    </xf>
    <xf numFmtId="177" fontId="1" fillId="0" borderId="1" xfId="53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>
      <alignment vertical="center"/>
    </xf>
    <xf numFmtId="176" fontId="1" fillId="0" borderId="1" xfId="53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178" fontId="1" fillId="2" borderId="1" xfId="53" applyNumberFormat="1" applyFont="1" applyFill="1" applyBorder="1" applyAlignment="1">
      <alignment horizontal="center" vertical="center" shrinkToFit="1"/>
    </xf>
    <xf numFmtId="178" fontId="8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AZ129"/>
  <sheetViews>
    <sheetView showZeros="0" tabSelected="1" zoomScale="55" zoomScaleNormal="55" workbookViewId="0">
      <pane xSplit="2" ySplit="8" topLeftCell="C83" activePane="bottomRight" state="frozen"/>
      <selection/>
      <selection pane="topRight"/>
      <selection pane="bottomLeft"/>
      <selection pane="bottomRight" activeCell="O126" sqref="O126"/>
    </sheetView>
  </sheetViews>
  <sheetFormatPr defaultColWidth="9" defaultRowHeight="18.75"/>
  <cols>
    <col min="1" max="1" width="12.3833333333333" style="4" customWidth="1"/>
    <col min="2" max="2" width="28.5" style="5" customWidth="1"/>
    <col min="3" max="3" width="16.1333333333333" style="4" customWidth="1"/>
    <col min="4" max="4" width="15.9416666666667" style="4" customWidth="1"/>
    <col min="5" max="5" width="14.75" style="6" customWidth="1"/>
    <col min="6" max="6" width="15.5" style="2" customWidth="1"/>
    <col min="7" max="7" width="17.5" style="2" customWidth="1"/>
    <col min="8" max="8" width="15" style="2" customWidth="1"/>
    <col min="9" max="9" width="16.5" style="7" customWidth="1"/>
    <col min="10" max="10" width="17.5" style="7" hidden="1" customWidth="1"/>
    <col min="11" max="11" width="17.5" style="7" customWidth="1"/>
    <col min="12" max="12" width="17.5" style="7" hidden="1" customWidth="1"/>
    <col min="13" max="13" width="17.5" style="7" customWidth="1"/>
    <col min="14" max="14" width="17.5" style="7" hidden="1" customWidth="1"/>
    <col min="15" max="15" width="17.5" style="7" customWidth="1"/>
    <col min="16" max="16" width="17.5" style="7" hidden="1" customWidth="1"/>
    <col min="17" max="18" width="17.5" style="7" customWidth="1"/>
    <col min="19" max="23" width="14.725" style="7" customWidth="1"/>
    <col min="24" max="16384" width="9" style="7"/>
  </cols>
  <sheetData>
    <row r="1" ht="27" customHeight="1" spans="1:1">
      <c r="A1" s="8" t="s">
        <v>0</v>
      </c>
    </row>
    <row r="2" ht="29.25" customHeight="1" spans="1:23">
      <c r="A2" s="9" t="s">
        <v>1</v>
      </c>
      <c r="B2" s="10"/>
      <c r="C2" s="10"/>
      <c r="D2" s="10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</row>
    <row r="3" ht="21" customHeight="1" spans="1:24">
      <c r="A3" s="12"/>
      <c r="B3" s="13"/>
      <c r="C3" s="14"/>
      <c r="D3" s="14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40" t="s">
        <v>2</v>
      </c>
      <c r="W3" s="40"/>
      <c r="X3" s="41"/>
    </row>
    <row r="4" s="1" customFormat="1" ht="47.1" customHeight="1" spans="1:23">
      <c r="A4" s="15" t="s">
        <v>3</v>
      </c>
      <c r="B4" s="16" t="s">
        <v>4</v>
      </c>
      <c r="C4" s="17" t="s">
        <v>5</v>
      </c>
      <c r="D4" s="18"/>
      <c r="E4" s="15" t="s">
        <v>6</v>
      </c>
      <c r="F4" s="15"/>
      <c r="G4" s="15" t="s">
        <v>7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</row>
    <row r="5" s="1" customFormat="1" ht="47.1" customHeight="1" spans="1:23">
      <c r="A5" s="15"/>
      <c r="B5" s="15"/>
      <c r="C5" s="19"/>
      <c r="D5" s="20"/>
      <c r="E5" s="15" t="s">
        <v>8</v>
      </c>
      <c r="F5" s="15"/>
      <c r="G5" s="15" t="s">
        <v>9</v>
      </c>
      <c r="H5" s="15"/>
      <c r="I5" s="15" t="s">
        <v>10</v>
      </c>
      <c r="J5" s="15"/>
      <c r="K5" s="15"/>
      <c r="L5" s="15"/>
      <c r="M5" s="15"/>
      <c r="N5" s="15"/>
      <c r="O5" s="15"/>
      <c r="P5" s="15"/>
      <c r="Q5" s="15"/>
      <c r="R5" s="15"/>
      <c r="S5" s="21" t="s">
        <v>11</v>
      </c>
      <c r="T5" s="42"/>
      <c r="U5" s="42"/>
      <c r="V5" s="42"/>
      <c r="W5" s="43"/>
    </row>
    <row r="6" s="1" customFormat="1" ht="47.1" customHeight="1" spans="1:23">
      <c r="A6" s="15"/>
      <c r="B6" s="15"/>
      <c r="C6" s="15" t="s">
        <v>12</v>
      </c>
      <c r="D6" s="21" t="s">
        <v>13</v>
      </c>
      <c r="E6" s="15" t="s">
        <v>12</v>
      </c>
      <c r="F6" s="15" t="s">
        <v>13</v>
      </c>
      <c r="G6" s="15" t="s">
        <v>12</v>
      </c>
      <c r="H6" s="15" t="s">
        <v>13</v>
      </c>
      <c r="I6" s="15" t="s">
        <v>12</v>
      </c>
      <c r="J6" s="15"/>
      <c r="K6" s="15"/>
      <c r="L6" s="15"/>
      <c r="M6" s="15"/>
      <c r="N6" s="15"/>
      <c r="O6" s="15"/>
      <c r="P6" s="15"/>
      <c r="Q6" s="15"/>
      <c r="R6" s="15" t="s">
        <v>13</v>
      </c>
      <c r="S6" s="15" t="s">
        <v>12</v>
      </c>
      <c r="T6" s="15"/>
      <c r="U6" s="15"/>
      <c r="V6" s="15"/>
      <c r="W6" s="15" t="s">
        <v>13</v>
      </c>
    </row>
    <row r="7" s="2" customFormat="1" ht="56" customHeight="1" spans="1:23">
      <c r="A7" s="15"/>
      <c r="B7" s="15"/>
      <c r="C7" s="15"/>
      <c r="D7" s="21"/>
      <c r="E7" s="15"/>
      <c r="F7" s="15"/>
      <c r="G7" s="15"/>
      <c r="H7" s="15"/>
      <c r="I7" s="15" t="s">
        <v>9</v>
      </c>
      <c r="J7" s="15" t="s">
        <v>14</v>
      </c>
      <c r="K7" s="15" t="s">
        <v>15</v>
      </c>
      <c r="L7" s="15" t="s">
        <v>16</v>
      </c>
      <c r="M7" s="15" t="s">
        <v>17</v>
      </c>
      <c r="N7" s="15" t="s">
        <v>18</v>
      </c>
      <c r="O7" s="15" t="s">
        <v>19</v>
      </c>
      <c r="P7" s="15" t="s">
        <v>20</v>
      </c>
      <c r="Q7" s="15" t="s">
        <v>21</v>
      </c>
      <c r="R7" s="15"/>
      <c r="S7" s="15" t="s">
        <v>9</v>
      </c>
      <c r="T7" s="15" t="s">
        <v>21</v>
      </c>
      <c r="U7" s="15" t="s">
        <v>22</v>
      </c>
      <c r="V7" s="15" t="s">
        <v>23</v>
      </c>
      <c r="W7" s="15"/>
    </row>
    <row r="8" s="1" customFormat="1" ht="31.9" hidden="1" customHeight="1" spans="1:23">
      <c r="A8" s="22" t="s">
        <v>5</v>
      </c>
      <c r="B8" s="23"/>
      <c r="C8" s="24">
        <f t="shared" ref="C8:C71" si="0">E8+G8</f>
        <v>472.84</v>
      </c>
      <c r="D8" s="25">
        <f t="shared" ref="D8:D71" si="1">F8+H8</f>
        <v>75004</v>
      </c>
      <c r="E8" s="24">
        <f t="shared" ref="E8:Q8" si="2">E9+E13</f>
        <v>92.4</v>
      </c>
      <c r="F8" s="24">
        <f t="shared" si="2"/>
        <v>36960</v>
      </c>
      <c r="G8" s="24">
        <f t="shared" ref="G8:G71" si="3">I8+S8</f>
        <v>380.44</v>
      </c>
      <c r="H8" s="24">
        <f t="shared" ref="H8:H71" si="4">R8+W8</f>
        <v>38044</v>
      </c>
      <c r="I8" s="24">
        <f t="shared" ref="I8:I71" si="5">K8+M8+O8+Q8</f>
        <v>338.94</v>
      </c>
      <c r="J8" s="24">
        <f t="shared" si="2"/>
        <v>69.5</v>
      </c>
      <c r="K8" s="36">
        <f t="shared" si="2"/>
        <v>57.92167</v>
      </c>
      <c r="L8" s="36">
        <f t="shared" si="2"/>
        <v>135</v>
      </c>
      <c r="M8" s="36">
        <f t="shared" si="2"/>
        <v>103.44847</v>
      </c>
      <c r="N8" s="36">
        <f t="shared" si="2"/>
        <v>90</v>
      </c>
      <c r="O8" s="36">
        <f t="shared" si="2"/>
        <v>72.76986</v>
      </c>
      <c r="P8" s="36">
        <f t="shared" si="2"/>
        <v>104.8</v>
      </c>
      <c r="Q8" s="36">
        <f t="shared" si="2"/>
        <v>104.8</v>
      </c>
      <c r="R8" s="24">
        <f t="shared" ref="R8:R71" si="6">I8*100</f>
        <v>33894</v>
      </c>
      <c r="S8" s="24">
        <f t="shared" ref="S8:S71" si="7">T8+U8+V8</f>
        <v>41.5</v>
      </c>
      <c r="T8" s="24">
        <f t="shared" ref="T8:W8" si="8">T9+T13</f>
        <v>21.8</v>
      </c>
      <c r="U8" s="24">
        <f t="shared" si="8"/>
        <v>10.9</v>
      </c>
      <c r="V8" s="24">
        <f t="shared" si="8"/>
        <v>8.8</v>
      </c>
      <c r="W8" s="24">
        <f t="shared" si="8"/>
        <v>4150</v>
      </c>
    </row>
    <row r="9" s="1" customFormat="1" ht="31.9" hidden="1" customHeight="1" spans="1:23">
      <c r="A9" s="22" t="s">
        <v>24</v>
      </c>
      <c r="B9" s="22" t="s">
        <v>25</v>
      </c>
      <c r="C9" s="24">
        <f t="shared" si="0"/>
        <v>0.45</v>
      </c>
      <c r="D9" s="25">
        <f t="shared" si="1"/>
        <v>45</v>
      </c>
      <c r="E9" s="24">
        <f t="shared" ref="E9:Q9" si="9">E10</f>
        <v>0</v>
      </c>
      <c r="F9" s="24">
        <f t="shared" si="9"/>
        <v>0</v>
      </c>
      <c r="G9" s="24">
        <f t="shared" si="3"/>
        <v>0.45</v>
      </c>
      <c r="H9" s="24">
        <f t="shared" si="4"/>
        <v>45</v>
      </c>
      <c r="I9" s="24">
        <f t="shared" si="5"/>
        <v>0.45</v>
      </c>
      <c r="J9" s="24">
        <f t="shared" si="9"/>
        <v>0</v>
      </c>
      <c r="K9" s="36">
        <f t="shared" si="9"/>
        <v>0</v>
      </c>
      <c r="L9" s="36">
        <f t="shared" si="9"/>
        <v>0.45</v>
      </c>
      <c r="M9" s="36">
        <f t="shared" si="9"/>
        <v>0.45</v>
      </c>
      <c r="N9" s="36">
        <f t="shared" si="9"/>
        <v>0</v>
      </c>
      <c r="O9" s="36">
        <f t="shared" si="9"/>
        <v>0</v>
      </c>
      <c r="P9" s="36">
        <f t="shared" si="9"/>
        <v>0</v>
      </c>
      <c r="Q9" s="36">
        <f t="shared" si="9"/>
        <v>0</v>
      </c>
      <c r="R9" s="24">
        <f t="shared" si="6"/>
        <v>45</v>
      </c>
      <c r="S9" s="24">
        <f t="shared" si="7"/>
        <v>0</v>
      </c>
      <c r="T9" s="24">
        <f t="shared" ref="T9:W9" si="10">T10</f>
        <v>0</v>
      </c>
      <c r="U9" s="24">
        <f t="shared" si="10"/>
        <v>0</v>
      </c>
      <c r="V9" s="24">
        <f t="shared" si="10"/>
        <v>0</v>
      </c>
      <c r="W9" s="24">
        <f t="shared" si="10"/>
        <v>0</v>
      </c>
    </row>
    <row r="10" s="1" customFormat="1" ht="30" hidden="1" customHeight="1" spans="1:52">
      <c r="A10" s="22" t="s">
        <v>26</v>
      </c>
      <c r="B10" s="26" t="s">
        <v>27</v>
      </c>
      <c r="C10" s="24">
        <f t="shared" si="0"/>
        <v>0.45</v>
      </c>
      <c r="D10" s="24">
        <f t="shared" si="1"/>
        <v>45</v>
      </c>
      <c r="E10" s="27"/>
      <c r="F10" s="24"/>
      <c r="G10" s="24">
        <f t="shared" si="3"/>
        <v>0.45</v>
      </c>
      <c r="H10" s="24">
        <f t="shared" si="4"/>
        <v>45</v>
      </c>
      <c r="I10" s="24">
        <f t="shared" si="5"/>
        <v>0.45</v>
      </c>
      <c r="J10" s="24">
        <f t="shared" ref="J10:Q10" si="11">SUM(J11:J12)</f>
        <v>0</v>
      </c>
      <c r="K10" s="36">
        <f t="shared" si="11"/>
        <v>0</v>
      </c>
      <c r="L10" s="36">
        <f t="shared" si="11"/>
        <v>0.45</v>
      </c>
      <c r="M10" s="36">
        <f t="shared" si="11"/>
        <v>0.45</v>
      </c>
      <c r="N10" s="36">
        <f t="shared" si="11"/>
        <v>0</v>
      </c>
      <c r="O10" s="36">
        <f t="shared" si="11"/>
        <v>0</v>
      </c>
      <c r="P10" s="36">
        <f t="shared" si="11"/>
        <v>0</v>
      </c>
      <c r="Q10" s="36">
        <f t="shared" si="11"/>
        <v>0</v>
      </c>
      <c r="R10" s="24">
        <f t="shared" si="6"/>
        <v>45</v>
      </c>
      <c r="S10" s="24">
        <f t="shared" si="7"/>
        <v>0</v>
      </c>
      <c r="T10" s="24"/>
      <c r="U10" s="24"/>
      <c r="V10" s="24"/>
      <c r="W10" s="24">
        <f t="shared" ref="W10:W12" si="12">S10*100</f>
        <v>0</v>
      </c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</row>
    <row r="11" ht="27.95" hidden="1" customHeight="1" spans="1:52">
      <c r="A11" s="28">
        <v>1</v>
      </c>
      <c r="B11" s="29" t="s">
        <v>28</v>
      </c>
      <c r="C11" s="30">
        <f t="shared" si="0"/>
        <v>0.05</v>
      </c>
      <c r="D11" s="30">
        <f t="shared" si="1"/>
        <v>5</v>
      </c>
      <c r="E11" s="31"/>
      <c r="F11" s="30"/>
      <c r="G11" s="24">
        <f t="shared" si="3"/>
        <v>0.05</v>
      </c>
      <c r="H11" s="24">
        <f t="shared" si="4"/>
        <v>5</v>
      </c>
      <c r="I11" s="24">
        <f t="shared" si="5"/>
        <v>0.05</v>
      </c>
      <c r="J11" s="28"/>
      <c r="K11" s="37"/>
      <c r="L11" s="37">
        <v>0.05</v>
      </c>
      <c r="M11" s="37">
        <v>0.05</v>
      </c>
      <c r="N11" s="37"/>
      <c r="O11" s="37"/>
      <c r="P11" s="37"/>
      <c r="Q11" s="37"/>
      <c r="R11" s="24">
        <f t="shared" si="6"/>
        <v>5</v>
      </c>
      <c r="S11" s="30">
        <f t="shared" si="7"/>
        <v>0</v>
      </c>
      <c r="T11" s="30"/>
      <c r="U11" s="30"/>
      <c r="V11" s="30"/>
      <c r="W11" s="30">
        <f t="shared" si="12"/>
        <v>0</v>
      </c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</row>
    <row r="12" ht="27.95" hidden="1" customHeight="1" spans="1:52">
      <c r="A12" s="28">
        <v>2</v>
      </c>
      <c r="B12" s="29" t="s">
        <v>29</v>
      </c>
      <c r="C12" s="30">
        <f t="shared" si="0"/>
        <v>0.4</v>
      </c>
      <c r="D12" s="30">
        <f t="shared" si="1"/>
        <v>40</v>
      </c>
      <c r="E12" s="31"/>
      <c r="F12" s="30"/>
      <c r="G12" s="24">
        <f t="shared" si="3"/>
        <v>0.4</v>
      </c>
      <c r="H12" s="24">
        <f t="shared" si="4"/>
        <v>40</v>
      </c>
      <c r="I12" s="24">
        <f t="shared" si="5"/>
        <v>0.4</v>
      </c>
      <c r="J12" s="28"/>
      <c r="K12" s="37"/>
      <c r="L12" s="37">
        <v>0.4</v>
      </c>
      <c r="M12" s="37">
        <v>0.4</v>
      </c>
      <c r="N12" s="37"/>
      <c r="O12" s="37"/>
      <c r="P12" s="37"/>
      <c r="Q12" s="37"/>
      <c r="R12" s="24">
        <f t="shared" si="6"/>
        <v>40</v>
      </c>
      <c r="S12" s="30">
        <f t="shared" si="7"/>
        <v>0</v>
      </c>
      <c r="T12" s="30"/>
      <c r="U12" s="30"/>
      <c r="V12" s="30"/>
      <c r="W12" s="30">
        <f t="shared" si="12"/>
        <v>0</v>
      </c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</row>
    <row r="13" s="3" customFormat="1" ht="27.95" hidden="1" customHeight="1" spans="1:52">
      <c r="A13" s="22" t="s">
        <v>30</v>
      </c>
      <c r="B13" s="22" t="s">
        <v>31</v>
      </c>
      <c r="C13" s="24">
        <f t="shared" si="0"/>
        <v>472.39</v>
      </c>
      <c r="D13" s="24">
        <f t="shared" si="1"/>
        <v>74959</v>
      </c>
      <c r="E13" s="27">
        <f t="shared" ref="E13:Q13" si="13">E14+E17+E28+E34+E41+E43+E46+E55+E59+E63+E73+E83+E87+E100</f>
        <v>92.4</v>
      </c>
      <c r="F13" s="27">
        <f t="shared" si="13"/>
        <v>36960</v>
      </c>
      <c r="G13" s="24">
        <f t="shared" si="3"/>
        <v>379.99</v>
      </c>
      <c r="H13" s="24">
        <f t="shared" si="4"/>
        <v>37999</v>
      </c>
      <c r="I13" s="24">
        <f t="shared" si="5"/>
        <v>338.49</v>
      </c>
      <c r="J13" s="27">
        <f t="shared" si="13"/>
        <v>69.5</v>
      </c>
      <c r="K13" s="38">
        <f t="shared" si="13"/>
        <v>57.92167</v>
      </c>
      <c r="L13" s="38">
        <f t="shared" si="13"/>
        <v>134.55</v>
      </c>
      <c r="M13" s="38">
        <f t="shared" si="13"/>
        <v>102.99847</v>
      </c>
      <c r="N13" s="38">
        <f t="shared" si="13"/>
        <v>90</v>
      </c>
      <c r="O13" s="38">
        <f t="shared" si="13"/>
        <v>72.76986</v>
      </c>
      <c r="P13" s="38">
        <f t="shared" si="13"/>
        <v>104.8</v>
      </c>
      <c r="Q13" s="38">
        <f t="shared" si="13"/>
        <v>104.8</v>
      </c>
      <c r="R13" s="24">
        <f t="shared" si="6"/>
        <v>33849</v>
      </c>
      <c r="S13" s="24">
        <f t="shared" si="7"/>
        <v>41.5</v>
      </c>
      <c r="T13" s="27">
        <f t="shared" ref="T13:W13" si="14">T14+T17+T28+T34+T41+T43+T46+T55+T59+T63+T73+T83+T87+T100</f>
        <v>21.8</v>
      </c>
      <c r="U13" s="27">
        <f t="shared" si="14"/>
        <v>10.9</v>
      </c>
      <c r="V13" s="27">
        <f t="shared" si="14"/>
        <v>8.8</v>
      </c>
      <c r="W13" s="27">
        <f t="shared" si="14"/>
        <v>4150</v>
      </c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</row>
    <row r="14" s="4" customFormat="1" ht="31.9" hidden="1" customHeight="1" spans="1:23">
      <c r="A14" s="22" t="s">
        <v>26</v>
      </c>
      <c r="B14" s="22" t="s">
        <v>32</v>
      </c>
      <c r="C14" s="24">
        <f t="shared" si="0"/>
        <v>2.46</v>
      </c>
      <c r="D14" s="24">
        <f t="shared" si="1"/>
        <v>246</v>
      </c>
      <c r="E14" s="24">
        <f>SUM(E15:E16)</f>
        <v>0</v>
      </c>
      <c r="F14" s="24">
        <f>SUM(F15:F16)</f>
        <v>0</v>
      </c>
      <c r="G14" s="24">
        <f t="shared" si="3"/>
        <v>2.46</v>
      </c>
      <c r="H14" s="24">
        <f t="shared" si="4"/>
        <v>246</v>
      </c>
      <c r="I14" s="24">
        <f t="shared" si="5"/>
        <v>2.46</v>
      </c>
      <c r="J14" s="28"/>
      <c r="K14" s="37"/>
      <c r="L14" s="36">
        <v>1.76</v>
      </c>
      <c r="M14" s="36">
        <v>1.76</v>
      </c>
      <c r="N14" s="37"/>
      <c r="O14" s="37"/>
      <c r="P14" s="37">
        <v>0.7</v>
      </c>
      <c r="Q14" s="37">
        <v>0.7</v>
      </c>
      <c r="R14" s="24">
        <f t="shared" si="6"/>
        <v>246</v>
      </c>
      <c r="S14" s="24">
        <f t="shared" si="7"/>
        <v>0</v>
      </c>
      <c r="T14" s="24">
        <f t="shared" ref="T14:W14" si="15">SUM(T15:T16)</f>
        <v>0</v>
      </c>
      <c r="U14" s="24">
        <f t="shared" si="15"/>
        <v>0</v>
      </c>
      <c r="V14" s="24">
        <f t="shared" si="15"/>
        <v>0</v>
      </c>
      <c r="W14" s="24">
        <f t="shared" si="15"/>
        <v>0</v>
      </c>
    </row>
    <row r="15" ht="31.9" hidden="1" customHeight="1" spans="1:23">
      <c r="A15" s="28">
        <v>3</v>
      </c>
      <c r="B15" s="32" t="s">
        <v>33</v>
      </c>
      <c r="C15" s="30">
        <f t="shared" si="0"/>
        <v>0.4</v>
      </c>
      <c r="D15" s="30">
        <f t="shared" si="1"/>
        <v>40</v>
      </c>
      <c r="E15" s="33"/>
      <c r="F15" s="30"/>
      <c r="G15" s="24">
        <f t="shared" si="3"/>
        <v>0.4</v>
      </c>
      <c r="H15" s="24">
        <f t="shared" si="4"/>
        <v>40</v>
      </c>
      <c r="I15" s="24">
        <f t="shared" si="5"/>
        <v>0.4</v>
      </c>
      <c r="J15" s="28"/>
      <c r="K15" s="37"/>
      <c r="L15" s="37">
        <v>0.2</v>
      </c>
      <c r="M15" s="37">
        <v>0.2</v>
      </c>
      <c r="N15" s="37"/>
      <c r="O15" s="37"/>
      <c r="P15" s="37">
        <v>0.2</v>
      </c>
      <c r="Q15" s="37">
        <v>0.2</v>
      </c>
      <c r="R15" s="24">
        <f t="shared" si="6"/>
        <v>40</v>
      </c>
      <c r="S15" s="30">
        <f t="shared" si="7"/>
        <v>0</v>
      </c>
      <c r="T15" s="30"/>
      <c r="U15" s="30"/>
      <c r="V15" s="30"/>
      <c r="W15" s="30">
        <f t="shared" ref="W15:W27" si="16">S15*100</f>
        <v>0</v>
      </c>
    </row>
    <row r="16" ht="31.9" hidden="1" customHeight="1" spans="1:23">
      <c r="A16" s="28">
        <v>4</v>
      </c>
      <c r="B16" s="32" t="s">
        <v>34</v>
      </c>
      <c r="C16" s="30">
        <f t="shared" si="0"/>
        <v>2.06</v>
      </c>
      <c r="D16" s="30">
        <f t="shared" si="1"/>
        <v>206</v>
      </c>
      <c r="E16" s="33"/>
      <c r="F16" s="30"/>
      <c r="G16" s="24">
        <f t="shared" si="3"/>
        <v>2.06</v>
      </c>
      <c r="H16" s="24">
        <f t="shared" si="4"/>
        <v>206</v>
      </c>
      <c r="I16" s="24">
        <f t="shared" si="5"/>
        <v>2.06</v>
      </c>
      <c r="J16" s="28"/>
      <c r="K16" s="37"/>
      <c r="L16" s="37">
        <v>1.56</v>
      </c>
      <c r="M16" s="37">
        <v>1.56</v>
      </c>
      <c r="N16" s="37"/>
      <c r="O16" s="37"/>
      <c r="P16" s="37">
        <v>0.5</v>
      </c>
      <c r="Q16" s="37">
        <v>0.5</v>
      </c>
      <c r="R16" s="24">
        <f t="shared" si="6"/>
        <v>206</v>
      </c>
      <c r="S16" s="30">
        <f t="shared" si="7"/>
        <v>0</v>
      </c>
      <c r="T16" s="30"/>
      <c r="U16" s="30"/>
      <c r="V16" s="30"/>
      <c r="W16" s="30">
        <f t="shared" si="16"/>
        <v>0</v>
      </c>
    </row>
    <row r="17" s="4" customFormat="1" ht="31.9" hidden="1" customHeight="1" spans="1:23">
      <c r="A17" s="22" t="s">
        <v>35</v>
      </c>
      <c r="B17" s="22" t="s">
        <v>36</v>
      </c>
      <c r="C17" s="24">
        <f t="shared" si="0"/>
        <v>5.8997</v>
      </c>
      <c r="D17" s="24">
        <f t="shared" si="1"/>
        <v>589.97</v>
      </c>
      <c r="E17" s="34">
        <f t="shared" ref="E17:Q17" si="17">SUM(E18:E27)</f>
        <v>0</v>
      </c>
      <c r="F17" s="34">
        <f t="shared" si="17"/>
        <v>0</v>
      </c>
      <c r="G17" s="24">
        <f t="shared" si="3"/>
        <v>5.8997</v>
      </c>
      <c r="H17" s="24">
        <f t="shared" si="4"/>
        <v>589.97</v>
      </c>
      <c r="I17" s="24">
        <f t="shared" si="5"/>
        <v>5.5997</v>
      </c>
      <c r="J17" s="34">
        <f t="shared" si="17"/>
        <v>2</v>
      </c>
      <c r="K17" s="39">
        <f t="shared" si="17"/>
        <v>1.5808</v>
      </c>
      <c r="L17" s="39">
        <f t="shared" si="17"/>
        <v>3.24</v>
      </c>
      <c r="M17" s="39">
        <f t="shared" si="17"/>
        <v>2.4815</v>
      </c>
      <c r="N17" s="39">
        <f t="shared" si="17"/>
        <v>1.7</v>
      </c>
      <c r="O17" s="39">
        <f t="shared" si="17"/>
        <v>1.3374</v>
      </c>
      <c r="P17" s="39">
        <f t="shared" si="17"/>
        <v>0.2</v>
      </c>
      <c r="Q17" s="39">
        <f t="shared" si="17"/>
        <v>0.2</v>
      </c>
      <c r="R17" s="24">
        <f t="shared" si="6"/>
        <v>559.97</v>
      </c>
      <c r="S17" s="24">
        <f t="shared" si="7"/>
        <v>0.3</v>
      </c>
      <c r="T17" s="34">
        <f t="shared" ref="T17:W17" si="18">SUM(T18:T27)</f>
        <v>0.3</v>
      </c>
      <c r="U17" s="34">
        <f t="shared" si="18"/>
        <v>0</v>
      </c>
      <c r="V17" s="34">
        <f t="shared" si="18"/>
        <v>0</v>
      </c>
      <c r="W17" s="34">
        <f t="shared" si="18"/>
        <v>30</v>
      </c>
    </row>
    <row r="18" ht="31.9" hidden="1" customHeight="1" spans="1:23">
      <c r="A18" s="28">
        <v>5</v>
      </c>
      <c r="B18" s="32" t="s">
        <v>37</v>
      </c>
      <c r="C18" s="30">
        <f t="shared" si="0"/>
        <v>1.396</v>
      </c>
      <c r="D18" s="30">
        <f t="shared" si="1"/>
        <v>139.6</v>
      </c>
      <c r="E18" s="33"/>
      <c r="F18" s="30"/>
      <c r="G18" s="24">
        <f t="shared" si="3"/>
        <v>1.396</v>
      </c>
      <c r="H18" s="24">
        <f t="shared" si="4"/>
        <v>139.6</v>
      </c>
      <c r="I18" s="24">
        <f t="shared" si="5"/>
        <v>1.396</v>
      </c>
      <c r="J18" s="28"/>
      <c r="K18" s="37"/>
      <c r="L18" s="37">
        <v>1.19</v>
      </c>
      <c r="M18" s="37">
        <v>0.971</v>
      </c>
      <c r="N18" s="37">
        <v>0.43</v>
      </c>
      <c r="O18" s="37">
        <v>0.425</v>
      </c>
      <c r="P18" s="37"/>
      <c r="Q18" s="37"/>
      <c r="R18" s="24">
        <f t="shared" si="6"/>
        <v>139.6</v>
      </c>
      <c r="S18" s="30">
        <f t="shared" si="7"/>
        <v>0</v>
      </c>
      <c r="T18" s="30"/>
      <c r="U18" s="30"/>
      <c r="V18" s="30"/>
      <c r="W18" s="30">
        <f t="shared" si="16"/>
        <v>0</v>
      </c>
    </row>
    <row r="19" ht="31.9" hidden="1" customHeight="1" spans="1:23">
      <c r="A19" s="28">
        <v>6</v>
      </c>
      <c r="B19" s="32" t="s">
        <v>38</v>
      </c>
      <c r="C19" s="30">
        <f t="shared" si="0"/>
        <v>0.6732</v>
      </c>
      <c r="D19" s="30">
        <f t="shared" si="1"/>
        <v>67.32</v>
      </c>
      <c r="E19" s="33"/>
      <c r="F19" s="30"/>
      <c r="G19" s="24">
        <f t="shared" si="3"/>
        <v>0.6732</v>
      </c>
      <c r="H19" s="24">
        <f t="shared" si="4"/>
        <v>67.32</v>
      </c>
      <c r="I19" s="24">
        <f t="shared" si="5"/>
        <v>0.6732</v>
      </c>
      <c r="J19" s="28">
        <v>0.3</v>
      </c>
      <c r="K19" s="37">
        <v>0.3</v>
      </c>
      <c r="L19" s="37">
        <v>0.5</v>
      </c>
      <c r="M19" s="37">
        <v>0.173</v>
      </c>
      <c r="N19" s="37">
        <v>0.3</v>
      </c>
      <c r="O19" s="37">
        <v>0.2002</v>
      </c>
      <c r="P19" s="37"/>
      <c r="Q19" s="37"/>
      <c r="R19" s="24">
        <f t="shared" si="6"/>
        <v>67.32</v>
      </c>
      <c r="S19" s="30">
        <f t="shared" si="7"/>
        <v>0</v>
      </c>
      <c r="T19" s="30"/>
      <c r="U19" s="30"/>
      <c r="V19" s="30"/>
      <c r="W19" s="30">
        <f t="shared" si="16"/>
        <v>0</v>
      </c>
    </row>
    <row r="20" ht="31.9" hidden="1" customHeight="1" spans="1:23">
      <c r="A20" s="28">
        <v>7</v>
      </c>
      <c r="B20" s="32" t="s">
        <v>39</v>
      </c>
      <c r="C20" s="30">
        <f t="shared" si="0"/>
        <v>1.5</v>
      </c>
      <c r="D20" s="30">
        <f t="shared" si="1"/>
        <v>150</v>
      </c>
      <c r="E20" s="33"/>
      <c r="F20" s="30"/>
      <c r="G20" s="24">
        <f t="shared" si="3"/>
        <v>1.5</v>
      </c>
      <c r="H20" s="24">
        <f t="shared" si="4"/>
        <v>150</v>
      </c>
      <c r="I20" s="24">
        <f t="shared" si="5"/>
        <v>1.5</v>
      </c>
      <c r="J20" s="28">
        <v>0.9</v>
      </c>
      <c r="K20" s="37">
        <v>0.9</v>
      </c>
      <c r="L20" s="37">
        <v>0.6</v>
      </c>
      <c r="M20" s="37">
        <v>0.6</v>
      </c>
      <c r="N20" s="37"/>
      <c r="O20" s="37"/>
      <c r="P20" s="37"/>
      <c r="Q20" s="37"/>
      <c r="R20" s="24">
        <f t="shared" si="6"/>
        <v>150</v>
      </c>
      <c r="S20" s="30">
        <f t="shared" si="7"/>
        <v>0</v>
      </c>
      <c r="T20" s="30"/>
      <c r="U20" s="30"/>
      <c r="V20" s="30"/>
      <c r="W20" s="30">
        <f t="shared" si="16"/>
        <v>0</v>
      </c>
    </row>
    <row r="21" ht="31.9" hidden="1" customHeight="1" spans="1:23">
      <c r="A21" s="28">
        <v>8</v>
      </c>
      <c r="B21" s="32" t="s">
        <v>40</v>
      </c>
      <c r="C21" s="30">
        <f t="shared" si="0"/>
        <v>0.2848</v>
      </c>
      <c r="D21" s="30">
        <f t="shared" si="1"/>
        <v>28.48</v>
      </c>
      <c r="E21" s="33"/>
      <c r="F21" s="30"/>
      <c r="G21" s="24">
        <f t="shared" si="3"/>
        <v>0.2848</v>
      </c>
      <c r="H21" s="24">
        <f t="shared" si="4"/>
        <v>28.48</v>
      </c>
      <c r="I21" s="24">
        <f t="shared" si="5"/>
        <v>0.2848</v>
      </c>
      <c r="J21" s="28">
        <v>0.3</v>
      </c>
      <c r="K21" s="37">
        <v>0.2848</v>
      </c>
      <c r="L21" s="37"/>
      <c r="M21" s="37"/>
      <c r="N21" s="37"/>
      <c r="O21" s="37"/>
      <c r="P21" s="37"/>
      <c r="Q21" s="37"/>
      <c r="R21" s="24">
        <f t="shared" si="6"/>
        <v>28.48</v>
      </c>
      <c r="S21" s="30">
        <f t="shared" si="7"/>
        <v>0</v>
      </c>
      <c r="T21" s="30"/>
      <c r="U21" s="30"/>
      <c r="V21" s="30"/>
      <c r="W21" s="30">
        <f t="shared" si="16"/>
        <v>0</v>
      </c>
    </row>
    <row r="22" ht="31.9" hidden="1" customHeight="1" spans="1:23">
      <c r="A22" s="28">
        <v>9</v>
      </c>
      <c r="B22" s="32" t="s">
        <v>41</v>
      </c>
      <c r="C22" s="30">
        <f t="shared" si="0"/>
        <v>0.7539</v>
      </c>
      <c r="D22" s="30">
        <f t="shared" si="1"/>
        <v>75.39</v>
      </c>
      <c r="E22" s="33"/>
      <c r="F22" s="30"/>
      <c r="G22" s="24">
        <f t="shared" si="3"/>
        <v>0.7539</v>
      </c>
      <c r="H22" s="24">
        <f t="shared" si="4"/>
        <v>75.39</v>
      </c>
      <c r="I22" s="24">
        <f t="shared" si="5"/>
        <v>0.7539</v>
      </c>
      <c r="J22" s="28">
        <v>0.5</v>
      </c>
      <c r="K22" s="37">
        <v>0.096</v>
      </c>
      <c r="L22" s="37">
        <v>0.5</v>
      </c>
      <c r="M22" s="37">
        <v>0.3853</v>
      </c>
      <c r="N22" s="37">
        <v>0.5</v>
      </c>
      <c r="O22" s="37">
        <v>0.2726</v>
      </c>
      <c r="P22" s="37"/>
      <c r="Q22" s="37"/>
      <c r="R22" s="24">
        <f t="shared" si="6"/>
        <v>75.39</v>
      </c>
      <c r="S22" s="30">
        <f t="shared" si="7"/>
        <v>0</v>
      </c>
      <c r="T22" s="30"/>
      <c r="U22" s="30"/>
      <c r="V22" s="30"/>
      <c r="W22" s="30">
        <f t="shared" si="16"/>
        <v>0</v>
      </c>
    </row>
    <row r="23" ht="31.9" hidden="1" customHeight="1" spans="1:23">
      <c r="A23" s="28">
        <v>10</v>
      </c>
      <c r="B23" s="32" t="s">
        <v>42</v>
      </c>
      <c r="C23" s="30">
        <f t="shared" si="0"/>
        <v>0.15</v>
      </c>
      <c r="D23" s="30">
        <f t="shared" si="1"/>
        <v>15</v>
      </c>
      <c r="E23" s="33"/>
      <c r="F23" s="30"/>
      <c r="G23" s="24">
        <f t="shared" si="3"/>
        <v>0.15</v>
      </c>
      <c r="H23" s="24">
        <f t="shared" si="4"/>
        <v>15</v>
      </c>
      <c r="I23" s="24">
        <f t="shared" si="5"/>
        <v>0.15</v>
      </c>
      <c r="J23" s="28"/>
      <c r="K23" s="37"/>
      <c r="L23" s="37">
        <v>0.15</v>
      </c>
      <c r="M23" s="37">
        <v>0.15</v>
      </c>
      <c r="N23" s="37"/>
      <c r="O23" s="37"/>
      <c r="P23" s="37"/>
      <c r="Q23" s="37"/>
      <c r="R23" s="24">
        <f t="shared" si="6"/>
        <v>15</v>
      </c>
      <c r="S23" s="30">
        <f t="shared" si="7"/>
        <v>0</v>
      </c>
      <c r="T23" s="30"/>
      <c r="U23" s="30"/>
      <c r="V23" s="30"/>
      <c r="W23" s="30">
        <f t="shared" si="16"/>
        <v>0</v>
      </c>
    </row>
    <row r="24" ht="31.9" hidden="1" customHeight="1" spans="1:23">
      <c r="A24" s="28">
        <v>11</v>
      </c>
      <c r="B24" s="32" t="s">
        <v>43</v>
      </c>
      <c r="C24" s="30">
        <f t="shared" si="0"/>
        <v>0.0367</v>
      </c>
      <c r="D24" s="30">
        <f t="shared" si="1"/>
        <v>3.67</v>
      </c>
      <c r="E24" s="33"/>
      <c r="F24" s="30"/>
      <c r="G24" s="24">
        <f t="shared" si="3"/>
        <v>0.0367</v>
      </c>
      <c r="H24" s="24">
        <f t="shared" si="4"/>
        <v>3.67</v>
      </c>
      <c r="I24" s="24">
        <f t="shared" si="5"/>
        <v>0.0367</v>
      </c>
      <c r="J24" s="28"/>
      <c r="K24" s="37"/>
      <c r="L24" s="37">
        <v>0.1</v>
      </c>
      <c r="M24" s="37">
        <v>0.0367</v>
      </c>
      <c r="N24" s="37"/>
      <c r="O24" s="37"/>
      <c r="P24" s="37"/>
      <c r="Q24" s="37"/>
      <c r="R24" s="24">
        <f t="shared" si="6"/>
        <v>3.67</v>
      </c>
      <c r="S24" s="30">
        <f t="shared" si="7"/>
        <v>0</v>
      </c>
      <c r="T24" s="30"/>
      <c r="U24" s="30"/>
      <c r="V24" s="30"/>
      <c r="W24" s="30">
        <f t="shared" si="16"/>
        <v>0</v>
      </c>
    </row>
    <row r="25" ht="31.9" hidden="1" customHeight="1" spans="1:23">
      <c r="A25" s="28">
        <v>12</v>
      </c>
      <c r="B25" s="32" t="s">
        <v>44</v>
      </c>
      <c r="C25" s="30">
        <f t="shared" si="0"/>
        <v>0.8351</v>
      </c>
      <c r="D25" s="30">
        <f t="shared" si="1"/>
        <v>83.51</v>
      </c>
      <c r="E25" s="33"/>
      <c r="F25" s="30"/>
      <c r="G25" s="24">
        <f t="shared" si="3"/>
        <v>0.8351</v>
      </c>
      <c r="H25" s="24">
        <f t="shared" si="4"/>
        <v>83.51</v>
      </c>
      <c r="I25" s="24">
        <f t="shared" si="5"/>
        <v>0.5351</v>
      </c>
      <c r="J25" s="28"/>
      <c r="K25" s="37"/>
      <c r="L25" s="37">
        <v>0.2</v>
      </c>
      <c r="M25" s="37">
        <v>0.1655</v>
      </c>
      <c r="N25" s="37">
        <v>0.3</v>
      </c>
      <c r="O25" s="37">
        <v>0.2696</v>
      </c>
      <c r="P25" s="37">
        <v>0.1</v>
      </c>
      <c r="Q25" s="37">
        <v>0.1</v>
      </c>
      <c r="R25" s="24">
        <f t="shared" si="6"/>
        <v>53.51</v>
      </c>
      <c r="S25" s="30">
        <f t="shared" si="7"/>
        <v>0.3</v>
      </c>
      <c r="T25" s="30">
        <v>0.3</v>
      </c>
      <c r="U25" s="30">
        <v>0</v>
      </c>
      <c r="V25" s="30">
        <v>0</v>
      </c>
      <c r="W25" s="30">
        <f t="shared" si="16"/>
        <v>30</v>
      </c>
    </row>
    <row r="26" ht="31.9" hidden="1" customHeight="1" spans="1:23">
      <c r="A26" s="28">
        <v>13</v>
      </c>
      <c r="B26" s="32" t="s">
        <v>45</v>
      </c>
      <c r="C26" s="30">
        <f t="shared" si="0"/>
        <v>0.17</v>
      </c>
      <c r="D26" s="30">
        <f t="shared" si="1"/>
        <v>17</v>
      </c>
      <c r="E26" s="33"/>
      <c r="F26" s="30"/>
      <c r="G26" s="24">
        <f t="shared" si="3"/>
        <v>0.17</v>
      </c>
      <c r="H26" s="24">
        <f t="shared" si="4"/>
        <v>17</v>
      </c>
      <c r="I26" s="24">
        <f t="shared" si="5"/>
        <v>0.17</v>
      </c>
      <c r="J26" s="28"/>
      <c r="K26" s="37"/>
      <c r="L26" s="37"/>
      <c r="M26" s="37"/>
      <c r="N26" s="37">
        <v>0.17</v>
      </c>
      <c r="O26" s="37">
        <v>0.17</v>
      </c>
      <c r="P26" s="37"/>
      <c r="Q26" s="37"/>
      <c r="R26" s="24">
        <f t="shared" si="6"/>
        <v>17</v>
      </c>
      <c r="S26" s="30">
        <f t="shared" si="7"/>
        <v>0</v>
      </c>
      <c r="T26" s="30"/>
      <c r="U26" s="30"/>
      <c r="V26" s="30"/>
      <c r="W26" s="30">
        <f t="shared" si="16"/>
        <v>0</v>
      </c>
    </row>
    <row r="27" ht="31.9" hidden="1" customHeight="1" spans="1:23">
      <c r="A27" s="28">
        <v>14</v>
      </c>
      <c r="B27" s="32" t="s">
        <v>46</v>
      </c>
      <c r="C27" s="30">
        <f t="shared" si="0"/>
        <v>0.1</v>
      </c>
      <c r="D27" s="30">
        <f t="shared" si="1"/>
        <v>10</v>
      </c>
      <c r="E27" s="30"/>
      <c r="F27" s="30"/>
      <c r="G27" s="24">
        <f t="shared" si="3"/>
        <v>0.1</v>
      </c>
      <c r="H27" s="24">
        <f t="shared" si="4"/>
        <v>10</v>
      </c>
      <c r="I27" s="24">
        <f t="shared" si="5"/>
        <v>0.1</v>
      </c>
      <c r="J27" s="28"/>
      <c r="K27" s="37"/>
      <c r="L27" s="37"/>
      <c r="M27" s="37"/>
      <c r="N27" s="37"/>
      <c r="O27" s="37"/>
      <c r="P27" s="37">
        <v>0.1</v>
      </c>
      <c r="Q27" s="37">
        <v>0.1</v>
      </c>
      <c r="R27" s="24">
        <f t="shared" si="6"/>
        <v>10</v>
      </c>
      <c r="S27" s="30">
        <f t="shared" si="7"/>
        <v>0</v>
      </c>
      <c r="T27" s="30"/>
      <c r="U27" s="30"/>
      <c r="V27" s="30"/>
      <c r="W27" s="30">
        <f t="shared" si="16"/>
        <v>0</v>
      </c>
    </row>
    <row r="28" s="4" customFormat="1" ht="31.9" hidden="1" customHeight="1" spans="1:23">
      <c r="A28" s="22" t="s">
        <v>47</v>
      </c>
      <c r="B28" s="22" t="s">
        <v>48</v>
      </c>
      <c r="C28" s="24">
        <f t="shared" si="0"/>
        <v>4.7584</v>
      </c>
      <c r="D28" s="24">
        <f t="shared" si="1"/>
        <v>475.84</v>
      </c>
      <c r="E28" s="34">
        <f t="shared" ref="E28:Q28" si="19">SUM(E29:E33)</f>
        <v>0</v>
      </c>
      <c r="F28" s="34">
        <f t="shared" si="19"/>
        <v>0</v>
      </c>
      <c r="G28" s="24">
        <f t="shared" si="3"/>
        <v>4.7584</v>
      </c>
      <c r="H28" s="24">
        <f t="shared" si="4"/>
        <v>475.84</v>
      </c>
      <c r="I28" s="24">
        <f t="shared" si="5"/>
        <v>4.4584</v>
      </c>
      <c r="J28" s="34">
        <f t="shared" si="19"/>
        <v>1</v>
      </c>
      <c r="K28" s="39">
        <f t="shared" si="19"/>
        <v>0.7117</v>
      </c>
      <c r="L28" s="39">
        <f t="shared" si="19"/>
        <v>5.85</v>
      </c>
      <c r="M28" s="39">
        <f t="shared" si="19"/>
        <v>2.8467</v>
      </c>
      <c r="N28" s="39">
        <f t="shared" si="19"/>
        <v>0.3</v>
      </c>
      <c r="O28" s="39">
        <f t="shared" si="19"/>
        <v>0.3</v>
      </c>
      <c r="P28" s="39">
        <f t="shared" si="19"/>
        <v>0.6</v>
      </c>
      <c r="Q28" s="39">
        <f t="shared" si="19"/>
        <v>0.6</v>
      </c>
      <c r="R28" s="24">
        <f t="shared" si="6"/>
        <v>445.84</v>
      </c>
      <c r="S28" s="24">
        <f t="shared" si="7"/>
        <v>0.3</v>
      </c>
      <c r="T28" s="34">
        <f t="shared" ref="T28:W28" si="20">SUM(T29:T33)</f>
        <v>0.3</v>
      </c>
      <c r="U28" s="34">
        <f t="shared" si="20"/>
        <v>0</v>
      </c>
      <c r="V28" s="34">
        <f t="shared" si="20"/>
        <v>0</v>
      </c>
      <c r="W28" s="34">
        <f t="shared" si="20"/>
        <v>30</v>
      </c>
    </row>
    <row r="29" ht="31.9" hidden="1" customHeight="1" spans="1:23">
      <c r="A29" s="28">
        <v>15</v>
      </c>
      <c r="B29" s="32" t="s">
        <v>49</v>
      </c>
      <c r="C29" s="30">
        <f t="shared" si="0"/>
        <v>0.8</v>
      </c>
      <c r="D29" s="30">
        <f t="shared" si="1"/>
        <v>80</v>
      </c>
      <c r="E29" s="33"/>
      <c r="F29" s="30"/>
      <c r="G29" s="24">
        <f t="shared" si="3"/>
        <v>0.8</v>
      </c>
      <c r="H29" s="24">
        <f t="shared" si="4"/>
        <v>80</v>
      </c>
      <c r="I29" s="24">
        <f t="shared" si="5"/>
        <v>0.5</v>
      </c>
      <c r="J29" s="28"/>
      <c r="K29" s="37"/>
      <c r="L29" s="37"/>
      <c r="M29" s="37"/>
      <c r="N29" s="37">
        <v>0.2</v>
      </c>
      <c r="O29" s="37">
        <v>0.2</v>
      </c>
      <c r="P29" s="37">
        <v>0.3</v>
      </c>
      <c r="Q29" s="37">
        <v>0.3</v>
      </c>
      <c r="R29" s="24">
        <f t="shared" si="6"/>
        <v>50</v>
      </c>
      <c r="S29" s="30">
        <f t="shared" si="7"/>
        <v>0.3</v>
      </c>
      <c r="T29" s="30">
        <v>0.3</v>
      </c>
      <c r="U29" s="30">
        <v>0</v>
      </c>
      <c r="V29" s="30">
        <v>0</v>
      </c>
      <c r="W29" s="30">
        <f t="shared" ref="W29:W33" si="21">S29*100</f>
        <v>30</v>
      </c>
    </row>
    <row r="30" ht="31.9" hidden="1" customHeight="1" spans="1:23">
      <c r="A30" s="28">
        <v>16</v>
      </c>
      <c r="B30" s="32" t="s">
        <v>50</v>
      </c>
      <c r="C30" s="30">
        <f t="shared" si="0"/>
        <v>0.7282</v>
      </c>
      <c r="D30" s="30">
        <f t="shared" si="1"/>
        <v>72.82</v>
      </c>
      <c r="E30" s="33"/>
      <c r="F30" s="30"/>
      <c r="G30" s="24">
        <f t="shared" si="3"/>
        <v>0.7282</v>
      </c>
      <c r="H30" s="24">
        <f t="shared" si="4"/>
        <v>72.82</v>
      </c>
      <c r="I30" s="24">
        <f t="shared" si="5"/>
        <v>0.7282</v>
      </c>
      <c r="J30" s="28">
        <v>0.3</v>
      </c>
      <c r="K30" s="37">
        <v>0.142</v>
      </c>
      <c r="L30" s="37">
        <v>0.3</v>
      </c>
      <c r="M30" s="37">
        <v>0.1862</v>
      </c>
      <c r="N30" s="37">
        <v>0.1</v>
      </c>
      <c r="O30" s="37">
        <v>0.1</v>
      </c>
      <c r="P30" s="37">
        <v>0.3</v>
      </c>
      <c r="Q30" s="37">
        <v>0.3</v>
      </c>
      <c r="R30" s="24">
        <f t="shared" si="6"/>
        <v>72.82</v>
      </c>
      <c r="S30" s="30">
        <f t="shared" si="7"/>
        <v>0</v>
      </c>
      <c r="T30" s="30"/>
      <c r="U30" s="30"/>
      <c r="V30" s="30"/>
      <c r="W30" s="30">
        <f t="shared" si="21"/>
        <v>0</v>
      </c>
    </row>
    <row r="31" ht="31.9" hidden="1" customHeight="1" spans="1:23">
      <c r="A31" s="28">
        <v>17</v>
      </c>
      <c r="B31" s="32" t="s">
        <v>51</v>
      </c>
      <c r="C31" s="30">
        <f t="shared" si="0"/>
        <v>0.1605</v>
      </c>
      <c r="D31" s="30">
        <f t="shared" si="1"/>
        <v>16.05</v>
      </c>
      <c r="E31" s="33"/>
      <c r="F31" s="30"/>
      <c r="G31" s="24">
        <f t="shared" si="3"/>
        <v>0.1605</v>
      </c>
      <c r="H31" s="24">
        <f t="shared" si="4"/>
        <v>16.05</v>
      </c>
      <c r="I31" s="24">
        <f t="shared" si="5"/>
        <v>0.1605</v>
      </c>
      <c r="J31" s="28"/>
      <c r="K31" s="37"/>
      <c r="L31" s="37">
        <v>0.35</v>
      </c>
      <c r="M31" s="37">
        <v>0.1605</v>
      </c>
      <c r="N31" s="37"/>
      <c r="O31" s="37"/>
      <c r="P31" s="37"/>
      <c r="Q31" s="37"/>
      <c r="R31" s="24">
        <f t="shared" si="6"/>
        <v>16.05</v>
      </c>
      <c r="S31" s="30">
        <f t="shared" si="7"/>
        <v>0</v>
      </c>
      <c r="T31" s="30"/>
      <c r="U31" s="30"/>
      <c r="V31" s="30"/>
      <c r="W31" s="30">
        <f t="shared" si="21"/>
        <v>0</v>
      </c>
    </row>
    <row r="32" ht="31.9" hidden="1" customHeight="1" spans="1:23">
      <c r="A32" s="28">
        <v>18</v>
      </c>
      <c r="B32" s="32" t="s">
        <v>52</v>
      </c>
      <c r="C32" s="30">
        <f t="shared" si="0"/>
        <v>2.6942</v>
      </c>
      <c r="D32" s="30">
        <f t="shared" si="1"/>
        <v>269.42</v>
      </c>
      <c r="E32" s="33"/>
      <c r="F32" s="30"/>
      <c r="G32" s="24">
        <f t="shared" si="3"/>
        <v>2.6942</v>
      </c>
      <c r="H32" s="24">
        <f t="shared" si="4"/>
        <v>269.42</v>
      </c>
      <c r="I32" s="24">
        <f t="shared" si="5"/>
        <v>2.6942</v>
      </c>
      <c r="J32" s="28">
        <v>0.4</v>
      </c>
      <c r="K32" s="37">
        <v>0.3942</v>
      </c>
      <c r="L32" s="37">
        <v>5</v>
      </c>
      <c r="M32" s="37">
        <v>2.3</v>
      </c>
      <c r="N32" s="37"/>
      <c r="O32" s="37"/>
      <c r="P32" s="37"/>
      <c r="Q32" s="37"/>
      <c r="R32" s="24">
        <f t="shared" si="6"/>
        <v>269.42</v>
      </c>
      <c r="S32" s="30">
        <f t="shared" si="7"/>
        <v>0</v>
      </c>
      <c r="T32" s="30"/>
      <c r="U32" s="30"/>
      <c r="V32" s="30"/>
      <c r="W32" s="30">
        <f t="shared" si="21"/>
        <v>0</v>
      </c>
    </row>
    <row r="33" s="2" customFormat="1" ht="31.9" hidden="1" customHeight="1" spans="1:23">
      <c r="A33" s="28">
        <v>19</v>
      </c>
      <c r="B33" s="29" t="s">
        <v>53</v>
      </c>
      <c r="C33" s="30">
        <f t="shared" si="0"/>
        <v>0.3755</v>
      </c>
      <c r="D33" s="30">
        <f t="shared" si="1"/>
        <v>37.55</v>
      </c>
      <c r="E33" s="33"/>
      <c r="F33" s="30"/>
      <c r="G33" s="24">
        <f t="shared" si="3"/>
        <v>0.3755</v>
      </c>
      <c r="H33" s="24">
        <f t="shared" si="4"/>
        <v>37.55</v>
      </c>
      <c r="I33" s="24">
        <f t="shared" si="5"/>
        <v>0.3755</v>
      </c>
      <c r="J33" s="28">
        <v>0.3</v>
      </c>
      <c r="K33" s="37">
        <v>0.1755</v>
      </c>
      <c r="L33" s="37">
        <v>0.2</v>
      </c>
      <c r="M33" s="37">
        <v>0.2</v>
      </c>
      <c r="N33" s="37"/>
      <c r="O33" s="37"/>
      <c r="P33" s="37"/>
      <c r="Q33" s="37"/>
      <c r="R33" s="24">
        <f t="shared" si="6"/>
        <v>37.55</v>
      </c>
      <c r="S33" s="30">
        <f t="shared" si="7"/>
        <v>0</v>
      </c>
      <c r="T33" s="30"/>
      <c r="U33" s="30"/>
      <c r="V33" s="30"/>
      <c r="W33" s="30">
        <f t="shared" si="21"/>
        <v>0</v>
      </c>
    </row>
    <row r="34" s="4" customFormat="1" ht="31.9" hidden="1" customHeight="1" spans="1:23">
      <c r="A34" s="22" t="s">
        <v>54</v>
      </c>
      <c r="B34" s="22" t="s">
        <v>55</v>
      </c>
      <c r="C34" s="24">
        <f t="shared" si="0"/>
        <v>13.8321</v>
      </c>
      <c r="D34" s="24">
        <f t="shared" si="1"/>
        <v>1383.21</v>
      </c>
      <c r="E34" s="34">
        <f t="shared" ref="E34:Q34" si="22">SUM(E35:E40)</f>
        <v>0</v>
      </c>
      <c r="F34" s="34">
        <f t="shared" si="22"/>
        <v>0</v>
      </c>
      <c r="G34" s="24">
        <f t="shared" si="3"/>
        <v>13.8321</v>
      </c>
      <c r="H34" s="24">
        <f t="shared" si="4"/>
        <v>1383.21</v>
      </c>
      <c r="I34" s="24">
        <f t="shared" si="5"/>
        <v>12.0321</v>
      </c>
      <c r="J34" s="34">
        <f t="shared" si="22"/>
        <v>6.75</v>
      </c>
      <c r="K34" s="39">
        <f t="shared" si="22"/>
        <v>5.5065</v>
      </c>
      <c r="L34" s="39">
        <f t="shared" si="22"/>
        <v>7.13</v>
      </c>
      <c r="M34" s="39">
        <f t="shared" si="22"/>
        <v>4.2756</v>
      </c>
      <c r="N34" s="39">
        <f t="shared" si="22"/>
        <v>0.5</v>
      </c>
      <c r="O34" s="39">
        <f t="shared" si="22"/>
        <v>0.25</v>
      </c>
      <c r="P34" s="39">
        <f t="shared" si="22"/>
        <v>2</v>
      </c>
      <c r="Q34" s="39">
        <f t="shared" si="22"/>
        <v>2</v>
      </c>
      <c r="R34" s="24">
        <f t="shared" si="6"/>
        <v>1203.21</v>
      </c>
      <c r="S34" s="24">
        <f t="shared" si="7"/>
        <v>1.8</v>
      </c>
      <c r="T34" s="34">
        <f t="shared" ref="T34:W34" si="23">SUM(T35:T40)</f>
        <v>0.3</v>
      </c>
      <c r="U34" s="34">
        <f t="shared" si="23"/>
        <v>1</v>
      </c>
      <c r="V34" s="34">
        <f t="shared" si="23"/>
        <v>0.5</v>
      </c>
      <c r="W34" s="34">
        <f t="shared" si="23"/>
        <v>180</v>
      </c>
    </row>
    <row r="35" ht="31.9" hidden="1" customHeight="1" spans="1:23">
      <c r="A35" s="28">
        <v>20</v>
      </c>
      <c r="B35" s="32" t="s">
        <v>56</v>
      </c>
      <c r="C35" s="30">
        <f t="shared" si="0"/>
        <v>3.5104</v>
      </c>
      <c r="D35" s="30">
        <f t="shared" si="1"/>
        <v>351.04</v>
      </c>
      <c r="E35" s="33"/>
      <c r="F35" s="30"/>
      <c r="G35" s="24">
        <f t="shared" si="3"/>
        <v>3.5104</v>
      </c>
      <c r="H35" s="24">
        <f t="shared" si="4"/>
        <v>351.04</v>
      </c>
      <c r="I35" s="24">
        <f t="shared" si="5"/>
        <v>2.0104</v>
      </c>
      <c r="J35" s="28">
        <v>1.3</v>
      </c>
      <c r="K35" s="37">
        <v>1.3</v>
      </c>
      <c r="L35" s="37">
        <v>0.9</v>
      </c>
      <c r="M35" s="37">
        <v>0.7104</v>
      </c>
      <c r="N35" s="37"/>
      <c r="O35" s="37"/>
      <c r="P35" s="37"/>
      <c r="Q35" s="37"/>
      <c r="R35" s="24">
        <f t="shared" si="6"/>
        <v>201.04</v>
      </c>
      <c r="S35" s="30">
        <f t="shared" si="7"/>
        <v>1.5</v>
      </c>
      <c r="T35" s="30">
        <v>0</v>
      </c>
      <c r="U35" s="30">
        <v>1</v>
      </c>
      <c r="V35" s="30">
        <v>0.5</v>
      </c>
      <c r="W35" s="30">
        <f t="shared" ref="W35:W40" si="24">S35*100</f>
        <v>150</v>
      </c>
    </row>
    <row r="36" ht="31.9" hidden="1" customHeight="1" spans="1:23">
      <c r="A36" s="28">
        <v>21</v>
      </c>
      <c r="B36" s="32" t="s">
        <v>57</v>
      </c>
      <c r="C36" s="30">
        <f t="shared" si="0"/>
        <v>0.45</v>
      </c>
      <c r="D36" s="30">
        <f t="shared" si="1"/>
        <v>45</v>
      </c>
      <c r="E36" s="33"/>
      <c r="F36" s="30"/>
      <c r="G36" s="24">
        <f t="shared" si="3"/>
        <v>0.45</v>
      </c>
      <c r="H36" s="24">
        <f t="shared" si="4"/>
        <v>45</v>
      </c>
      <c r="I36" s="24">
        <f t="shared" si="5"/>
        <v>0.15</v>
      </c>
      <c r="J36" s="28"/>
      <c r="K36" s="37"/>
      <c r="L36" s="37">
        <v>0.25</v>
      </c>
      <c r="M36" s="37">
        <v>0.15</v>
      </c>
      <c r="N36" s="37"/>
      <c r="O36" s="37"/>
      <c r="P36" s="37"/>
      <c r="Q36" s="37"/>
      <c r="R36" s="24">
        <f t="shared" si="6"/>
        <v>15</v>
      </c>
      <c r="S36" s="30">
        <f t="shared" si="7"/>
        <v>0.3</v>
      </c>
      <c r="T36" s="30">
        <v>0.3</v>
      </c>
      <c r="U36" s="30">
        <v>0</v>
      </c>
      <c r="V36" s="30">
        <v>0</v>
      </c>
      <c r="W36" s="30">
        <f t="shared" si="24"/>
        <v>30</v>
      </c>
    </row>
    <row r="37" ht="31.9" hidden="1" customHeight="1" spans="1:23">
      <c r="A37" s="28">
        <v>22</v>
      </c>
      <c r="B37" s="32" t="s">
        <v>58</v>
      </c>
      <c r="C37" s="30">
        <f t="shared" si="0"/>
        <v>4.7226</v>
      </c>
      <c r="D37" s="30">
        <f t="shared" si="1"/>
        <v>472.26</v>
      </c>
      <c r="E37" s="33"/>
      <c r="F37" s="30"/>
      <c r="G37" s="24">
        <f t="shared" si="3"/>
        <v>4.7226</v>
      </c>
      <c r="H37" s="24">
        <f t="shared" si="4"/>
        <v>472.26</v>
      </c>
      <c r="I37" s="24">
        <f t="shared" si="5"/>
        <v>4.7226</v>
      </c>
      <c r="J37" s="28">
        <v>1.8</v>
      </c>
      <c r="K37" s="37">
        <v>1.769</v>
      </c>
      <c r="L37" s="37">
        <v>2.08</v>
      </c>
      <c r="M37" s="37">
        <v>0.9536</v>
      </c>
      <c r="N37" s="37">
        <v>0.25</v>
      </c>
      <c r="O37" s="37"/>
      <c r="P37" s="37">
        <v>2</v>
      </c>
      <c r="Q37" s="37">
        <v>2</v>
      </c>
      <c r="R37" s="24">
        <f t="shared" si="6"/>
        <v>472.26</v>
      </c>
      <c r="S37" s="30">
        <f t="shared" si="7"/>
        <v>0</v>
      </c>
      <c r="T37" s="30"/>
      <c r="U37" s="30"/>
      <c r="V37" s="30"/>
      <c r="W37" s="30">
        <f t="shared" si="24"/>
        <v>0</v>
      </c>
    </row>
    <row r="38" ht="31.9" hidden="1" customHeight="1" spans="1:23">
      <c r="A38" s="28">
        <v>23</v>
      </c>
      <c r="B38" s="32" t="s">
        <v>59</v>
      </c>
      <c r="C38" s="30">
        <f t="shared" si="0"/>
        <v>1.5393</v>
      </c>
      <c r="D38" s="30">
        <f t="shared" si="1"/>
        <v>153.93</v>
      </c>
      <c r="E38" s="33"/>
      <c r="F38" s="30"/>
      <c r="G38" s="24">
        <f t="shared" si="3"/>
        <v>1.5393</v>
      </c>
      <c r="H38" s="24">
        <f t="shared" si="4"/>
        <v>153.93</v>
      </c>
      <c r="I38" s="24">
        <f t="shared" si="5"/>
        <v>1.5393</v>
      </c>
      <c r="J38" s="28">
        <v>1.3</v>
      </c>
      <c r="K38" s="37">
        <v>0.8102</v>
      </c>
      <c r="L38" s="37">
        <v>0.8</v>
      </c>
      <c r="M38" s="37">
        <v>0.7291</v>
      </c>
      <c r="N38" s="37"/>
      <c r="O38" s="37"/>
      <c r="P38" s="37"/>
      <c r="Q38" s="37"/>
      <c r="R38" s="24">
        <f t="shared" si="6"/>
        <v>153.93</v>
      </c>
      <c r="S38" s="30">
        <f t="shared" si="7"/>
        <v>0</v>
      </c>
      <c r="T38" s="30"/>
      <c r="U38" s="30"/>
      <c r="V38" s="30"/>
      <c r="W38" s="30">
        <f t="shared" si="24"/>
        <v>0</v>
      </c>
    </row>
    <row r="39" ht="31.9" hidden="1" customHeight="1" spans="1:23">
      <c r="A39" s="28">
        <v>24</v>
      </c>
      <c r="B39" s="32" t="s">
        <v>60</v>
      </c>
      <c r="C39" s="30">
        <f t="shared" si="0"/>
        <v>0.2528</v>
      </c>
      <c r="D39" s="30">
        <f t="shared" si="1"/>
        <v>25.28</v>
      </c>
      <c r="E39" s="33"/>
      <c r="F39" s="30"/>
      <c r="G39" s="24">
        <f t="shared" si="3"/>
        <v>0.2528</v>
      </c>
      <c r="H39" s="24">
        <f t="shared" si="4"/>
        <v>25.28</v>
      </c>
      <c r="I39" s="24">
        <f t="shared" si="5"/>
        <v>0.2528</v>
      </c>
      <c r="J39" s="28">
        <v>0.55</v>
      </c>
      <c r="K39" s="37">
        <v>0.0203</v>
      </c>
      <c r="L39" s="37">
        <v>0.6</v>
      </c>
      <c r="M39" s="37">
        <v>0.2325</v>
      </c>
      <c r="N39" s="37"/>
      <c r="O39" s="37"/>
      <c r="P39" s="37"/>
      <c r="Q39" s="37"/>
      <c r="R39" s="24">
        <f t="shared" si="6"/>
        <v>25.28</v>
      </c>
      <c r="S39" s="30">
        <f t="shared" si="7"/>
        <v>0</v>
      </c>
      <c r="T39" s="30"/>
      <c r="U39" s="30"/>
      <c r="V39" s="30"/>
      <c r="W39" s="30">
        <f t="shared" si="24"/>
        <v>0</v>
      </c>
    </row>
    <row r="40" ht="31.9" hidden="1" customHeight="1" spans="1:23">
      <c r="A40" s="28">
        <v>25</v>
      </c>
      <c r="B40" s="32" t="s">
        <v>61</v>
      </c>
      <c r="C40" s="30">
        <f t="shared" si="0"/>
        <v>3.357</v>
      </c>
      <c r="D40" s="30">
        <f t="shared" si="1"/>
        <v>335.7</v>
      </c>
      <c r="E40" s="33"/>
      <c r="F40" s="30"/>
      <c r="G40" s="24">
        <f t="shared" si="3"/>
        <v>3.357</v>
      </c>
      <c r="H40" s="24">
        <f t="shared" si="4"/>
        <v>335.7</v>
      </c>
      <c r="I40" s="24">
        <f t="shared" si="5"/>
        <v>3.357</v>
      </c>
      <c r="J40" s="28">
        <v>1.8</v>
      </c>
      <c r="K40" s="37">
        <v>1.607</v>
      </c>
      <c r="L40" s="37">
        <v>2.5</v>
      </c>
      <c r="M40" s="37">
        <v>1.5</v>
      </c>
      <c r="N40" s="37">
        <v>0.25</v>
      </c>
      <c r="O40" s="37">
        <v>0.25</v>
      </c>
      <c r="P40" s="37"/>
      <c r="Q40" s="37"/>
      <c r="R40" s="24">
        <f t="shared" si="6"/>
        <v>335.7</v>
      </c>
      <c r="S40" s="30">
        <f t="shared" si="7"/>
        <v>0</v>
      </c>
      <c r="T40" s="30"/>
      <c r="U40" s="30"/>
      <c r="V40" s="30"/>
      <c r="W40" s="30">
        <f t="shared" si="24"/>
        <v>0</v>
      </c>
    </row>
    <row r="41" s="4" customFormat="1" ht="31.9" hidden="1" customHeight="1" spans="1:23">
      <c r="A41" s="22" t="s">
        <v>62</v>
      </c>
      <c r="B41" s="35" t="s">
        <v>63</v>
      </c>
      <c r="C41" s="24">
        <f t="shared" si="0"/>
        <v>1.1</v>
      </c>
      <c r="D41" s="24">
        <f t="shared" si="1"/>
        <v>110</v>
      </c>
      <c r="E41" s="24">
        <f>SUM(E42:E42)</f>
        <v>0</v>
      </c>
      <c r="F41" s="24">
        <f>SUM(F42:F42)</f>
        <v>0</v>
      </c>
      <c r="G41" s="24">
        <f t="shared" si="3"/>
        <v>1.1</v>
      </c>
      <c r="H41" s="24">
        <f t="shared" si="4"/>
        <v>110</v>
      </c>
      <c r="I41" s="24">
        <f t="shared" si="5"/>
        <v>1.1</v>
      </c>
      <c r="J41" s="28"/>
      <c r="K41" s="37"/>
      <c r="L41" s="37"/>
      <c r="M41" s="37"/>
      <c r="N41" s="37"/>
      <c r="O41" s="37"/>
      <c r="P41" s="36">
        <v>1.1</v>
      </c>
      <c r="Q41" s="36">
        <v>1.1</v>
      </c>
      <c r="R41" s="24">
        <f t="shared" si="6"/>
        <v>110</v>
      </c>
      <c r="S41" s="24">
        <f t="shared" si="7"/>
        <v>0</v>
      </c>
      <c r="T41" s="24">
        <f t="shared" ref="T41:W41" si="25">SUM(T42:T42)</f>
        <v>0</v>
      </c>
      <c r="U41" s="24">
        <f t="shared" si="25"/>
        <v>0</v>
      </c>
      <c r="V41" s="24">
        <f t="shared" si="25"/>
        <v>0</v>
      </c>
      <c r="W41" s="24">
        <f t="shared" si="25"/>
        <v>0</v>
      </c>
    </row>
    <row r="42" ht="31.9" hidden="1" customHeight="1" spans="1:23">
      <c r="A42" s="28">
        <v>26</v>
      </c>
      <c r="B42" s="32" t="s">
        <v>64</v>
      </c>
      <c r="C42" s="30">
        <f t="shared" si="0"/>
        <v>1.1</v>
      </c>
      <c r="D42" s="30">
        <f t="shared" si="1"/>
        <v>110</v>
      </c>
      <c r="E42" s="31"/>
      <c r="F42" s="30"/>
      <c r="G42" s="24">
        <f t="shared" si="3"/>
        <v>1.1</v>
      </c>
      <c r="H42" s="24">
        <f t="shared" si="4"/>
        <v>110</v>
      </c>
      <c r="I42" s="24">
        <f t="shared" si="5"/>
        <v>1.1</v>
      </c>
      <c r="J42" s="28"/>
      <c r="K42" s="37"/>
      <c r="L42" s="37"/>
      <c r="M42" s="37"/>
      <c r="N42" s="37"/>
      <c r="O42" s="37"/>
      <c r="P42" s="37">
        <v>1.1</v>
      </c>
      <c r="Q42" s="37">
        <v>1.1</v>
      </c>
      <c r="R42" s="24">
        <f t="shared" si="6"/>
        <v>110</v>
      </c>
      <c r="S42" s="30">
        <f t="shared" si="7"/>
        <v>0</v>
      </c>
      <c r="T42" s="30"/>
      <c r="U42" s="30"/>
      <c r="V42" s="30"/>
      <c r="W42" s="30">
        <f t="shared" ref="W42:W45" si="26">S42*100</f>
        <v>0</v>
      </c>
    </row>
    <row r="43" s="4" customFormat="1" ht="31.9" hidden="1" customHeight="1" spans="1:23">
      <c r="A43" s="22" t="s">
        <v>65</v>
      </c>
      <c r="B43" s="22" t="s">
        <v>66</v>
      </c>
      <c r="C43" s="24">
        <f t="shared" si="0"/>
        <v>3.7423</v>
      </c>
      <c r="D43" s="24">
        <f t="shared" si="1"/>
        <v>374.23</v>
      </c>
      <c r="E43" s="34">
        <f t="shared" ref="E43:K43" si="27">SUM(E44:E45)</f>
        <v>0</v>
      </c>
      <c r="F43" s="34">
        <f t="shared" si="27"/>
        <v>0</v>
      </c>
      <c r="G43" s="24">
        <f t="shared" si="3"/>
        <v>3.7423</v>
      </c>
      <c r="H43" s="24">
        <f t="shared" si="4"/>
        <v>374.23</v>
      </c>
      <c r="I43" s="24">
        <f t="shared" si="5"/>
        <v>0.7423</v>
      </c>
      <c r="J43" s="34">
        <f t="shared" si="27"/>
        <v>2</v>
      </c>
      <c r="K43" s="39">
        <f t="shared" si="27"/>
        <v>0.7423</v>
      </c>
      <c r="L43" s="37"/>
      <c r="M43" s="37"/>
      <c r="N43" s="37"/>
      <c r="O43" s="37"/>
      <c r="P43" s="37"/>
      <c r="Q43" s="37"/>
      <c r="R43" s="24">
        <f t="shared" si="6"/>
        <v>74.23</v>
      </c>
      <c r="S43" s="24">
        <f t="shared" si="7"/>
        <v>3</v>
      </c>
      <c r="T43" s="34">
        <f t="shared" ref="T43:W43" si="28">SUM(T44:T45)</f>
        <v>3</v>
      </c>
      <c r="U43" s="34">
        <f t="shared" si="28"/>
        <v>0</v>
      </c>
      <c r="V43" s="34">
        <f t="shared" si="28"/>
        <v>0</v>
      </c>
      <c r="W43" s="34">
        <f t="shared" si="28"/>
        <v>300</v>
      </c>
    </row>
    <row r="44" ht="31.9" hidden="1" customHeight="1" spans="1:23">
      <c r="A44" s="28">
        <v>27</v>
      </c>
      <c r="B44" s="32" t="s">
        <v>67</v>
      </c>
      <c r="C44" s="30">
        <f t="shared" si="0"/>
        <v>1</v>
      </c>
      <c r="D44" s="30">
        <f t="shared" si="1"/>
        <v>100</v>
      </c>
      <c r="E44" s="33"/>
      <c r="F44" s="30"/>
      <c r="G44" s="24">
        <f t="shared" si="3"/>
        <v>1</v>
      </c>
      <c r="H44" s="24">
        <f t="shared" si="4"/>
        <v>100</v>
      </c>
      <c r="I44" s="24">
        <f t="shared" si="5"/>
        <v>0</v>
      </c>
      <c r="J44" s="28"/>
      <c r="K44" s="37"/>
      <c r="L44" s="37"/>
      <c r="M44" s="37"/>
      <c r="N44" s="37"/>
      <c r="O44" s="37"/>
      <c r="P44" s="37"/>
      <c r="Q44" s="37"/>
      <c r="R44" s="24">
        <f t="shared" si="6"/>
        <v>0</v>
      </c>
      <c r="S44" s="30">
        <f t="shared" si="7"/>
        <v>1</v>
      </c>
      <c r="T44" s="30">
        <v>1</v>
      </c>
      <c r="U44" s="30">
        <v>0</v>
      </c>
      <c r="V44" s="30">
        <v>0</v>
      </c>
      <c r="W44" s="30">
        <f t="shared" si="26"/>
        <v>100</v>
      </c>
    </row>
    <row r="45" ht="31.9" hidden="1" customHeight="1" spans="1:23">
      <c r="A45" s="28">
        <v>28</v>
      </c>
      <c r="B45" s="32" t="s">
        <v>68</v>
      </c>
      <c r="C45" s="30">
        <f t="shared" si="0"/>
        <v>2.7423</v>
      </c>
      <c r="D45" s="30">
        <f t="shared" si="1"/>
        <v>274.23</v>
      </c>
      <c r="E45" s="33"/>
      <c r="F45" s="30"/>
      <c r="G45" s="24">
        <f t="shared" si="3"/>
        <v>2.7423</v>
      </c>
      <c r="H45" s="24">
        <f t="shared" si="4"/>
        <v>274.23</v>
      </c>
      <c r="I45" s="24">
        <f t="shared" si="5"/>
        <v>0.7423</v>
      </c>
      <c r="J45" s="28">
        <v>2</v>
      </c>
      <c r="K45" s="37">
        <v>0.7423</v>
      </c>
      <c r="L45" s="37"/>
      <c r="M45" s="37"/>
      <c r="N45" s="37"/>
      <c r="O45" s="37"/>
      <c r="P45" s="37"/>
      <c r="Q45" s="37"/>
      <c r="R45" s="24">
        <f t="shared" si="6"/>
        <v>74.23</v>
      </c>
      <c r="S45" s="30">
        <f t="shared" si="7"/>
        <v>2</v>
      </c>
      <c r="T45" s="30">
        <v>2</v>
      </c>
      <c r="U45" s="30">
        <v>0</v>
      </c>
      <c r="V45" s="30">
        <v>0</v>
      </c>
      <c r="W45" s="30">
        <f t="shared" si="26"/>
        <v>200</v>
      </c>
    </row>
    <row r="46" s="4" customFormat="1" ht="31.9" hidden="1" customHeight="1" spans="1:23">
      <c r="A46" s="22" t="s">
        <v>69</v>
      </c>
      <c r="B46" s="22" t="s">
        <v>70</v>
      </c>
      <c r="C46" s="24">
        <f t="shared" si="0"/>
        <v>73.8508</v>
      </c>
      <c r="D46" s="24">
        <f t="shared" si="1"/>
        <v>7385.08</v>
      </c>
      <c r="E46" s="34">
        <f>SUM(E47:E53)</f>
        <v>0</v>
      </c>
      <c r="F46" s="34">
        <f>SUM(F47:F53)</f>
        <v>0</v>
      </c>
      <c r="G46" s="24">
        <f t="shared" si="3"/>
        <v>73.8508</v>
      </c>
      <c r="H46" s="24">
        <f t="shared" si="4"/>
        <v>7385.08</v>
      </c>
      <c r="I46" s="24">
        <f t="shared" si="5"/>
        <v>73.8508</v>
      </c>
      <c r="J46" s="34">
        <f t="shared" ref="J46:Q46" si="29">SUM(J47:J54)</f>
        <v>4.75</v>
      </c>
      <c r="K46" s="39">
        <f t="shared" si="29"/>
        <v>2.9504</v>
      </c>
      <c r="L46" s="39">
        <f t="shared" si="29"/>
        <v>21.17</v>
      </c>
      <c r="M46" s="39">
        <f t="shared" si="29"/>
        <v>8.1034</v>
      </c>
      <c r="N46" s="39">
        <f t="shared" si="29"/>
        <v>30</v>
      </c>
      <c r="O46" s="39">
        <f t="shared" si="29"/>
        <v>18.797</v>
      </c>
      <c r="P46" s="39">
        <f t="shared" si="29"/>
        <v>44</v>
      </c>
      <c r="Q46" s="39">
        <f t="shared" si="29"/>
        <v>44</v>
      </c>
      <c r="R46" s="24">
        <f t="shared" si="6"/>
        <v>7385.08</v>
      </c>
      <c r="S46" s="24">
        <f t="shared" si="7"/>
        <v>0</v>
      </c>
      <c r="T46" s="34">
        <f t="shared" ref="T46:W46" si="30">SUM(T47:T53)</f>
        <v>0</v>
      </c>
      <c r="U46" s="34">
        <f t="shared" si="30"/>
        <v>0</v>
      </c>
      <c r="V46" s="34">
        <f t="shared" si="30"/>
        <v>0</v>
      </c>
      <c r="W46" s="34">
        <f t="shared" si="30"/>
        <v>0</v>
      </c>
    </row>
    <row r="47" s="2" customFormat="1" ht="31.9" hidden="1" customHeight="1" spans="1:23">
      <c r="A47" s="28">
        <v>29</v>
      </c>
      <c r="B47" s="29" t="s">
        <v>71</v>
      </c>
      <c r="C47" s="30">
        <f t="shared" si="0"/>
        <v>13.6306</v>
      </c>
      <c r="D47" s="30">
        <f t="shared" si="1"/>
        <v>1363.06</v>
      </c>
      <c r="E47" s="33"/>
      <c r="F47" s="30"/>
      <c r="G47" s="24">
        <f t="shared" si="3"/>
        <v>13.6306</v>
      </c>
      <c r="H47" s="24">
        <f t="shared" si="4"/>
        <v>1363.06</v>
      </c>
      <c r="I47" s="24">
        <f t="shared" si="5"/>
        <v>13.6306</v>
      </c>
      <c r="J47" s="28"/>
      <c r="K47" s="37"/>
      <c r="L47" s="37">
        <v>3</v>
      </c>
      <c r="M47" s="37">
        <v>2.5811</v>
      </c>
      <c r="N47" s="37">
        <v>6</v>
      </c>
      <c r="O47" s="37">
        <v>4.0495</v>
      </c>
      <c r="P47" s="37">
        <v>7</v>
      </c>
      <c r="Q47" s="37">
        <v>7</v>
      </c>
      <c r="R47" s="24">
        <f t="shared" si="6"/>
        <v>1363.06</v>
      </c>
      <c r="S47" s="30">
        <f t="shared" si="7"/>
        <v>0</v>
      </c>
      <c r="T47" s="30"/>
      <c r="U47" s="30"/>
      <c r="V47" s="30"/>
      <c r="W47" s="30">
        <f t="shared" ref="W47:W54" si="31">S47*100</f>
        <v>0</v>
      </c>
    </row>
    <row r="48" ht="31.9" hidden="1" customHeight="1" spans="1:23">
      <c r="A48" s="28">
        <v>30</v>
      </c>
      <c r="B48" s="32" t="s">
        <v>72</v>
      </c>
      <c r="C48" s="30">
        <f t="shared" si="0"/>
        <v>11.6785</v>
      </c>
      <c r="D48" s="30">
        <f t="shared" si="1"/>
        <v>1167.85</v>
      </c>
      <c r="E48" s="33"/>
      <c r="F48" s="30"/>
      <c r="G48" s="24">
        <f t="shared" si="3"/>
        <v>11.6785</v>
      </c>
      <c r="H48" s="24">
        <f t="shared" si="4"/>
        <v>1167.85</v>
      </c>
      <c r="I48" s="24">
        <f t="shared" si="5"/>
        <v>11.6785</v>
      </c>
      <c r="J48" s="28">
        <v>1.6</v>
      </c>
      <c r="K48" s="37">
        <v>0.8</v>
      </c>
      <c r="L48" s="37">
        <v>2</v>
      </c>
      <c r="M48" s="37">
        <v>1.0731</v>
      </c>
      <c r="N48" s="37">
        <v>8</v>
      </c>
      <c r="O48" s="37">
        <v>2.8054</v>
      </c>
      <c r="P48" s="37">
        <v>7</v>
      </c>
      <c r="Q48" s="37">
        <v>7</v>
      </c>
      <c r="R48" s="24">
        <f t="shared" si="6"/>
        <v>1167.85</v>
      </c>
      <c r="S48" s="30">
        <f t="shared" si="7"/>
        <v>0</v>
      </c>
      <c r="T48" s="30"/>
      <c r="U48" s="30"/>
      <c r="V48" s="30"/>
      <c r="W48" s="30">
        <f t="shared" si="31"/>
        <v>0</v>
      </c>
    </row>
    <row r="49" ht="31.9" hidden="1" customHeight="1" spans="1:23">
      <c r="A49" s="28">
        <v>31</v>
      </c>
      <c r="B49" s="32" t="s">
        <v>73</v>
      </c>
      <c r="C49" s="30">
        <f t="shared" si="0"/>
        <v>7.0798</v>
      </c>
      <c r="D49" s="30">
        <f t="shared" si="1"/>
        <v>707.98</v>
      </c>
      <c r="E49" s="33"/>
      <c r="F49" s="30"/>
      <c r="G49" s="24">
        <f t="shared" si="3"/>
        <v>7.0798</v>
      </c>
      <c r="H49" s="24">
        <f t="shared" si="4"/>
        <v>707.98</v>
      </c>
      <c r="I49" s="24">
        <f t="shared" si="5"/>
        <v>7.0798</v>
      </c>
      <c r="J49" s="28">
        <v>0.55</v>
      </c>
      <c r="K49" s="37">
        <v>0.3694</v>
      </c>
      <c r="L49" s="37">
        <v>1.67</v>
      </c>
      <c r="M49" s="37">
        <v>0.7837</v>
      </c>
      <c r="N49" s="37">
        <v>3</v>
      </c>
      <c r="O49" s="37">
        <v>0.9267</v>
      </c>
      <c r="P49" s="37">
        <v>5</v>
      </c>
      <c r="Q49" s="37">
        <v>5</v>
      </c>
      <c r="R49" s="24">
        <f t="shared" si="6"/>
        <v>707.98</v>
      </c>
      <c r="S49" s="30">
        <f t="shared" si="7"/>
        <v>0</v>
      </c>
      <c r="T49" s="30"/>
      <c r="U49" s="30"/>
      <c r="V49" s="30"/>
      <c r="W49" s="30">
        <f t="shared" si="31"/>
        <v>0</v>
      </c>
    </row>
    <row r="50" s="2" customFormat="1" ht="31.9" hidden="1" customHeight="1" spans="1:23">
      <c r="A50" s="28">
        <v>32</v>
      </c>
      <c r="B50" s="29" t="s">
        <v>74</v>
      </c>
      <c r="C50" s="30">
        <f t="shared" si="0"/>
        <v>5.0421</v>
      </c>
      <c r="D50" s="30">
        <f t="shared" si="1"/>
        <v>504.21</v>
      </c>
      <c r="E50" s="33"/>
      <c r="F50" s="30"/>
      <c r="G50" s="24">
        <f t="shared" si="3"/>
        <v>5.0421</v>
      </c>
      <c r="H50" s="24">
        <f t="shared" si="4"/>
        <v>504.21</v>
      </c>
      <c r="I50" s="24">
        <f t="shared" si="5"/>
        <v>5.0421</v>
      </c>
      <c r="J50" s="28">
        <v>0.7</v>
      </c>
      <c r="K50" s="37">
        <v>0.209</v>
      </c>
      <c r="L50" s="37">
        <v>2</v>
      </c>
      <c r="M50" s="37">
        <v>1.3291</v>
      </c>
      <c r="N50" s="37">
        <v>1</v>
      </c>
      <c r="O50" s="37">
        <v>0.504</v>
      </c>
      <c r="P50" s="37">
        <v>3</v>
      </c>
      <c r="Q50" s="37">
        <v>3</v>
      </c>
      <c r="R50" s="24">
        <f t="shared" si="6"/>
        <v>504.21</v>
      </c>
      <c r="S50" s="30">
        <f t="shared" si="7"/>
        <v>0</v>
      </c>
      <c r="T50" s="30"/>
      <c r="U50" s="30"/>
      <c r="V50" s="30"/>
      <c r="W50" s="30">
        <f t="shared" si="31"/>
        <v>0</v>
      </c>
    </row>
    <row r="51" ht="31.9" hidden="1" customHeight="1" spans="1:23">
      <c r="A51" s="28">
        <v>33</v>
      </c>
      <c r="B51" s="32" t="s">
        <v>75</v>
      </c>
      <c r="C51" s="30">
        <f t="shared" si="0"/>
        <v>13.9462</v>
      </c>
      <c r="D51" s="30">
        <f t="shared" si="1"/>
        <v>1394.62</v>
      </c>
      <c r="E51" s="33"/>
      <c r="F51" s="30"/>
      <c r="G51" s="24">
        <f t="shared" si="3"/>
        <v>13.9462</v>
      </c>
      <c r="H51" s="24">
        <f t="shared" si="4"/>
        <v>1394.62</v>
      </c>
      <c r="I51" s="24">
        <f t="shared" si="5"/>
        <v>13.9462</v>
      </c>
      <c r="J51" s="28">
        <v>0.6</v>
      </c>
      <c r="K51" s="37">
        <v>0.427</v>
      </c>
      <c r="L51" s="37">
        <v>0.4</v>
      </c>
      <c r="M51" s="37">
        <v>0.1296</v>
      </c>
      <c r="N51" s="37">
        <v>4</v>
      </c>
      <c r="O51" s="37">
        <v>3.3896</v>
      </c>
      <c r="P51" s="37">
        <v>10</v>
      </c>
      <c r="Q51" s="37">
        <v>10</v>
      </c>
      <c r="R51" s="24">
        <f t="shared" si="6"/>
        <v>1394.62</v>
      </c>
      <c r="S51" s="30">
        <f t="shared" si="7"/>
        <v>0</v>
      </c>
      <c r="T51" s="30"/>
      <c r="U51" s="30"/>
      <c r="V51" s="30"/>
      <c r="W51" s="30">
        <f t="shared" si="31"/>
        <v>0</v>
      </c>
    </row>
    <row r="52" ht="31.9" hidden="1" customHeight="1" spans="1:23">
      <c r="A52" s="28">
        <v>34</v>
      </c>
      <c r="B52" s="32" t="s">
        <v>76</v>
      </c>
      <c r="C52" s="30">
        <f t="shared" si="0"/>
        <v>5.4957</v>
      </c>
      <c r="D52" s="30">
        <f t="shared" si="1"/>
        <v>549.57</v>
      </c>
      <c r="E52" s="33"/>
      <c r="F52" s="30"/>
      <c r="G52" s="24">
        <f t="shared" si="3"/>
        <v>5.4957</v>
      </c>
      <c r="H52" s="24">
        <f t="shared" si="4"/>
        <v>549.57</v>
      </c>
      <c r="I52" s="24">
        <f t="shared" si="5"/>
        <v>5.4957</v>
      </c>
      <c r="J52" s="28"/>
      <c r="K52" s="37"/>
      <c r="L52" s="37">
        <v>11</v>
      </c>
      <c r="M52" s="37">
        <v>1.5197</v>
      </c>
      <c r="N52" s="37">
        <v>1</v>
      </c>
      <c r="O52" s="37">
        <v>0.976</v>
      </c>
      <c r="P52" s="37">
        <v>3</v>
      </c>
      <c r="Q52" s="37">
        <v>3</v>
      </c>
      <c r="R52" s="24">
        <f t="shared" si="6"/>
        <v>549.57</v>
      </c>
      <c r="S52" s="30">
        <f t="shared" si="7"/>
        <v>0</v>
      </c>
      <c r="T52" s="30"/>
      <c r="U52" s="30"/>
      <c r="V52" s="30"/>
      <c r="W52" s="30">
        <f t="shared" si="31"/>
        <v>0</v>
      </c>
    </row>
    <row r="53" ht="31.9" hidden="1" customHeight="1" spans="1:23">
      <c r="A53" s="28">
        <v>35</v>
      </c>
      <c r="B53" s="32" t="s">
        <v>77</v>
      </c>
      <c r="C53" s="30">
        <f t="shared" si="0"/>
        <v>13.6654</v>
      </c>
      <c r="D53" s="30">
        <f t="shared" si="1"/>
        <v>1366.54</v>
      </c>
      <c r="E53" s="33"/>
      <c r="F53" s="30"/>
      <c r="G53" s="24">
        <f t="shared" si="3"/>
        <v>13.6654</v>
      </c>
      <c r="H53" s="24">
        <f t="shared" si="4"/>
        <v>1366.54</v>
      </c>
      <c r="I53" s="24">
        <f t="shared" si="5"/>
        <v>13.6654</v>
      </c>
      <c r="J53" s="28">
        <v>0.8</v>
      </c>
      <c r="K53" s="37">
        <v>0.6598</v>
      </c>
      <c r="L53" s="37">
        <v>1</v>
      </c>
      <c r="M53" s="37">
        <v>0.5871</v>
      </c>
      <c r="N53" s="37">
        <v>6</v>
      </c>
      <c r="O53" s="37">
        <v>5.4185</v>
      </c>
      <c r="P53" s="37">
        <v>7</v>
      </c>
      <c r="Q53" s="37">
        <v>7</v>
      </c>
      <c r="R53" s="24">
        <f t="shared" si="6"/>
        <v>1366.54</v>
      </c>
      <c r="S53" s="30">
        <f t="shared" si="7"/>
        <v>0</v>
      </c>
      <c r="T53" s="30"/>
      <c r="U53" s="30"/>
      <c r="V53" s="30"/>
      <c r="W53" s="30">
        <f t="shared" si="31"/>
        <v>0</v>
      </c>
    </row>
    <row r="54" ht="31.9" hidden="1" customHeight="1" spans="1:23">
      <c r="A54" s="28">
        <v>36</v>
      </c>
      <c r="B54" s="32" t="s">
        <v>78</v>
      </c>
      <c r="C54" s="30">
        <f t="shared" si="0"/>
        <v>3.3125</v>
      </c>
      <c r="D54" s="30">
        <f t="shared" si="1"/>
        <v>331.25</v>
      </c>
      <c r="E54" s="33"/>
      <c r="F54" s="30"/>
      <c r="G54" s="24">
        <f t="shared" si="3"/>
        <v>3.3125</v>
      </c>
      <c r="H54" s="24">
        <f t="shared" si="4"/>
        <v>331.25</v>
      </c>
      <c r="I54" s="24">
        <f t="shared" si="5"/>
        <v>3.3125</v>
      </c>
      <c r="J54" s="28">
        <v>0.5</v>
      </c>
      <c r="K54" s="37">
        <v>0.4852</v>
      </c>
      <c r="L54" s="37">
        <v>0.1</v>
      </c>
      <c r="M54" s="37">
        <v>0.1</v>
      </c>
      <c r="N54" s="37">
        <v>1</v>
      </c>
      <c r="O54" s="37">
        <v>0.7273</v>
      </c>
      <c r="P54" s="37">
        <v>2</v>
      </c>
      <c r="Q54" s="37">
        <v>2</v>
      </c>
      <c r="R54" s="24">
        <f t="shared" si="6"/>
        <v>331.25</v>
      </c>
      <c r="S54" s="30">
        <f t="shared" si="7"/>
        <v>0</v>
      </c>
      <c r="T54" s="30"/>
      <c r="U54" s="30"/>
      <c r="V54" s="30"/>
      <c r="W54" s="30">
        <f t="shared" si="31"/>
        <v>0</v>
      </c>
    </row>
    <row r="55" s="4" customFormat="1" ht="31.9" hidden="1" customHeight="1" spans="1:23">
      <c r="A55" s="22" t="s">
        <v>79</v>
      </c>
      <c r="B55" s="22" t="s">
        <v>80</v>
      </c>
      <c r="C55" s="24">
        <f t="shared" si="0"/>
        <v>5.6474</v>
      </c>
      <c r="D55" s="24">
        <f t="shared" si="1"/>
        <v>564.74</v>
      </c>
      <c r="E55" s="34">
        <f t="shared" ref="E55:O55" si="32">SUM(E56:E58)</f>
        <v>0</v>
      </c>
      <c r="F55" s="34">
        <f t="shared" si="32"/>
        <v>0</v>
      </c>
      <c r="G55" s="24">
        <f t="shared" si="3"/>
        <v>5.6474</v>
      </c>
      <c r="H55" s="24">
        <f t="shared" si="4"/>
        <v>564.74</v>
      </c>
      <c r="I55" s="24">
        <f t="shared" si="5"/>
        <v>4.1474</v>
      </c>
      <c r="J55" s="34">
        <f t="shared" si="32"/>
        <v>1.2</v>
      </c>
      <c r="K55" s="39">
        <f t="shared" si="32"/>
        <v>1.0154</v>
      </c>
      <c r="L55" s="39">
        <f t="shared" si="32"/>
        <v>2</v>
      </c>
      <c r="M55" s="39">
        <f t="shared" si="32"/>
        <v>1.7367</v>
      </c>
      <c r="N55" s="39">
        <f t="shared" si="32"/>
        <v>1.6</v>
      </c>
      <c r="O55" s="39">
        <f t="shared" si="32"/>
        <v>1.3953</v>
      </c>
      <c r="P55" s="37"/>
      <c r="Q55" s="37"/>
      <c r="R55" s="24">
        <f t="shared" si="6"/>
        <v>414.74</v>
      </c>
      <c r="S55" s="24">
        <f t="shared" si="7"/>
        <v>1.5</v>
      </c>
      <c r="T55" s="34">
        <f t="shared" ref="T55:W55" si="33">SUM(T56:T58)</f>
        <v>0.8</v>
      </c>
      <c r="U55" s="34">
        <f t="shared" si="33"/>
        <v>0</v>
      </c>
      <c r="V55" s="34">
        <f t="shared" si="33"/>
        <v>0.7</v>
      </c>
      <c r="W55" s="34">
        <f t="shared" si="33"/>
        <v>150</v>
      </c>
    </row>
    <row r="56" ht="31.9" hidden="1" customHeight="1" spans="1:23">
      <c r="A56" s="28">
        <v>37</v>
      </c>
      <c r="B56" s="32" t="s">
        <v>81</v>
      </c>
      <c r="C56" s="30">
        <f t="shared" si="0"/>
        <v>3.5824</v>
      </c>
      <c r="D56" s="30">
        <f t="shared" si="1"/>
        <v>358.24</v>
      </c>
      <c r="E56" s="33"/>
      <c r="F56" s="30"/>
      <c r="G56" s="24">
        <f t="shared" si="3"/>
        <v>3.5824</v>
      </c>
      <c r="H56" s="24">
        <f t="shared" si="4"/>
        <v>358.24</v>
      </c>
      <c r="I56" s="24">
        <f t="shared" si="5"/>
        <v>2.0824</v>
      </c>
      <c r="J56" s="28">
        <v>0.8</v>
      </c>
      <c r="K56" s="37">
        <v>0.7038</v>
      </c>
      <c r="L56" s="37">
        <v>0.8</v>
      </c>
      <c r="M56" s="37">
        <v>0.7622</v>
      </c>
      <c r="N56" s="37">
        <v>0.8</v>
      </c>
      <c r="O56" s="37">
        <v>0.6164</v>
      </c>
      <c r="P56" s="37"/>
      <c r="Q56" s="37"/>
      <c r="R56" s="24">
        <f t="shared" si="6"/>
        <v>208.24</v>
      </c>
      <c r="S56" s="30">
        <f t="shared" si="7"/>
        <v>1.5</v>
      </c>
      <c r="T56" s="30">
        <v>0.8</v>
      </c>
      <c r="U56" s="30">
        <v>0</v>
      </c>
      <c r="V56" s="30">
        <v>0.7</v>
      </c>
      <c r="W56" s="30">
        <f t="shared" ref="W56:W58" si="34">S56*100</f>
        <v>150</v>
      </c>
    </row>
    <row r="57" ht="31.9" hidden="1" customHeight="1" spans="1:23">
      <c r="A57" s="28">
        <v>38</v>
      </c>
      <c r="B57" s="32" t="s">
        <v>82</v>
      </c>
      <c r="C57" s="30">
        <f t="shared" si="0"/>
        <v>1.128</v>
      </c>
      <c r="D57" s="30">
        <f t="shared" si="1"/>
        <v>112.8</v>
      </c>
      <c r="E57" s="33"/>
      <c r="F57" s="30"/>
      <c r="G57" s="24">
        <f t="shared" si="3"/>
        <v>1.128</v>
      </c>
      <c r="H57" s="24">
        <f t="shared" si="4"/>
        <v>112.8</v>
      </c>
      <c r="I57" s="24">
        <f t="shared" si="5"/>
        <v>1.128</v>
      </c>
      <c r="J57" s="28"/>
      <c r="K57" s="37"/>
      <c r="L57" s="37">
        <v>0.7</v>
      </c>
      <c r="M57" s="37">
        <v>0.628</v>
      </c>
      <c r="N57" s="37">
        <v>0.5</v>
      </c>
      <c r="O57" s="37">
        <v>0.5</v>
      </c>
      <c r="P57" s="37"/>
      <c r="Q57" s="37"/>
      <c r="R57" s="24">
        <f t="shared" si="6"/>
        <v>112.8</v>
      </c>
      <c r="S57" s="30">
        <f t="shared" si="7"/>
        <v>0</v>
      </c>
      <c r="T57" s="30"/>
      <c r="U57" s="30"/>
      <c r="V57" s="30"/>
      <c r="W57" s="30">
        <f t="shared" si="34"/>
        <v>0</v>
      </c>
    </row>
    <row r="58" ht="31.9" hidden="1" customHeight="1" spans="1:23">
      <c r="A58" s="28">
        <v>39</v>
      </c>
      <c r="B58" s="32" t="s">
        <v>83</v>
      </c>
      <c r="C58" s="30">
        <f t="shared" si="0"/>
        <v>0.937</v>
      </c>
      <c r="D58" s="30">
        <f t="shared" si="1"/>
        <v>93.7</v>
      </c>
      <c r="E58" s="33"/>
      <c r="F58" s="30"/>
      <c r="G58" s="24">
        <f t="shared" si="3"/>
        <v>0.937</v>
      </c>
      <c r="H58" s="24">
        <f t="shared" si="4"/>
        <v>93.7</v>
      </c>
      <c r="I58" s="24">
        <f t="shared" si="5"/>
        <v>0.937</v>
      </c>
      <c r="J58" s="28">
        <v>0.4</v>
      </c>
      <c r="K58" s="37">
        <v>0.3116</v>
      </c>
      <c r="L58" s="37">
        <v>0.5</v>
      </c>
      <c r="M58" s="37">
        <v>0.3465</v>
      </c>
      <c r="N58" s="37">
        <v>0.3</v>
      </c>
      <c r="O58" s="37">
        <v>0.2789</v>
      </c>
      <c r="P58" s="37"/>
      <c r="Q58" s="37"/>
      <c r="R58" s="24">
        <f t="shared" si="6"/>
        <v>93.7</v>
      </c>
      <c r="S58" s="30">
        <f t="shared" si="7"/>
        <v>0</v>
      </c>
      <c r="T58" s="30"/>
      <c r="U58" s="30"/>
      <c r="V58" s="30"/>
      <c r="W58" s="30">
        <f t="shared" si="34"/>
        <v>0</v>
      </c>
    </row>
    <row r="59" s="4" customFormat="1" ht="31.9" hidden="1" customHeight="1" spans="1:23">
      <c r="A59" s="22" t="s">
        <v>84</v>
      </c>
      <c r="B59" s="22" t="s">
        <v>85</v>
      </c>
      <c r="C59" s="24">
        <f t="shared" si="0"/>
        <v>9.086</v>
      </c>
      <c r="D59" s="24">
        <f t="shared" si="1"/>
        <v>908.6</v>
      </c>
      <c r="E59" s="34">
        <f t="shared" ref="E59:Q59" si="35">SUM(E60:E62)</f>
        <v>0</v>
      </c>
      <c r="F59" s="34">
        <f t="shared" si="35"/>
        <v>0</v>
      </c>
      <c r="G59" s="24">
        <f t="shared" si="3"/>
        <v>9.086</v>
      </c>
      <c r="H59" s="24">
        <f t="shared" si="4"/>
        <v>908.6</v>
      </c>
      <c r="I59" s="24">
        <f t="shared" si="5"/>
        <v>9.086</v>
      </c>
      <c r="J59" s="34">
        <f t="shared" si="35"/>
        <v>1.8</v>
      </c>
      <c r="K59" s="39">
        <f t="shared" si="35"/>
        <v>1.646</v>
      </c>
      <c r="L59" s="39">
        <f t="shared" si="35"/>
        <v>4.51</v>
      </c>
      <c r="M59" s="39">
        <f t="shared" si="35"/>
        <v>4.51</v>
      </c>
      <c r="N59" s="39">
        <f t="shared" si="35"/>
        <v>2.4</v>
      </c>
      <c r="O59" s="39">
        <f t="shared" si="35"/>
        <v>2.33</v>
      </c>
      <c r="P59" s="39">
        <f t="shared" si="35"/>
        <v>0.6</v>
      </c>
      <c r="Q59" s="39">
        <f t="shared" si="35"/>
        <v>0.6</v>
      </c>
      <c r="R59" s="24">
        <f t="shared" si="6"/>
        <v>908.6</v>
      </c>
      <c r="S59" s="24">
        <f t="shared" si="7"/>
        <v>0</v>
      </c>
      <c r="T59" s="34">
        <f t="shared" ref="T59:W59" si="36">SUM(T60:T62)</f>
        <v>0</v>
      </c>
      <c r="U59" s="34">
        <f t="shared" si="36"/>
        <v>0</v>
      </c>
      <c r="V59" s="34">
        <f t="shared" si="36"/>
        <v>0</v>
      </c>
      <c r="W59" s="34">
        <f t="shared" si="36"/>
        <v>0</v>
      </c>
    </row>
    <row r="60" ht="31.9" hidden="1" customHeight="1" spans="1:23">
      <c r="A60" s="28">
        <v>40</v>
      </c>
      <c r="B60" s="32" t="s">
        <v>86</v>
      </c>
      <c r="C60" s="30">
        <f t="shared" si="0"/>
        <v>4.2</v>
      </c>
      <c r="D60" s="30">
        <f t="shared" si="1"/>
        <v>420</v>
      </c>
      <c r="E60" s="33"/>
      <c r="F60" s="30"/>
      <c r="G60" s="24">
        <f t="shared" si="3"/>
        <v>4.2</v>
      </c>
      <c r="H60" s="24">
        <f t="shared" si="4"/>
        <v>420</v>
      </c>
      <c r="I60" s="24">
        <f t="shared" si="5"/>
        <v>4.2</v>
      </c>
      <c r="J60" s="28">
        <v>0.85</v>
      </c>
      <c r="K60" s="37">
        <v>0.85</v>
      </c>
      <c r="L60" s="37">
        <v>2</v>
      </c>
      <c r="M60" s="37">
        <v>2</v>
      </c>
      <c r="N60" s="37">
        <v>1.35</v>
      </c>
      <c r="O60" s="37">
        <v>1.35</v>
      </c>
      <c r="P60" s="37"/>
      <c r="Q60" s="37"/>
      <c r="R60" s="24">
        <f t="shared" si="6"/>
        <v>420</v>
      </c>
      <c r="S60" s="30">
        <f t="shared" si="7"/>
        <v>0</v>
      </c>
      <c r="T60" s="30"/>
      <c r="U60" s="30"/>
      <c r="V60" s="30"/>
      <c r="W60" s="30">
        <f t="shared" ref="W60:W62" si="37">S60*100</f>
        <v>0</v>
      </c>
    </row>
    <row r="61" ht="31.9" hidden="1" customHeight="1" spans="1:23">
      <c r="A61" s="28">
        <v>41</v>
      </c>
      <c r="B61" s="32" t="s">
        <v>87</v>
      </c>
      <c r="C61" s="30">
        <f t="shared" si="0"/>
        <v>1.7</v>
      </c>
      <c r="D61" s="30">
        <f t="shared" si="1"/>
        <v>170</v>
      </c>
      <c r="E61" s="33"/>
      <c r="F61" s="30"/>
      <c r="G61" s="24">
        <f t="shared" si="3"/>
        <v>1.7</v>
      </c>
      <c r="H61" s="24">
        <f t="shared" si="4"/>
        <v>170</v>
      </c>
      <c r="I61" s="24">
        <f t="shared" si="5"/>
        <v>1.7</v>
      </c>
      <c r="J61" s="28">
        <v>0.3</v>
      </c>
      <c r="K61" s="37">
        <v>0.3</v>
      </c>
      <c r="L61" s="37">
        <v>0.5</v>
      </c>
      <c r="M61" s="37">
        <v>0.5</v>
      </c>
      <c r="N61" s="37">
        <v>0.6</v>
      </c>
      <c r="O61" s="37">
        <v>0.6</v>
      </c>
      <c r="P61" s="37">
        <v>0.3</v>
      </c>
      <c r="Q61" s="37">
        <v>0.3</v>
      </c>
      <c r="R61" s="24">
        <f t="shared" si="6"/>
        <v>170</v>
      </c>
      <c r="S61" s="30">
        <f t="shared" si="7"/>
        <v>0</v>
      </c>
      <c r="T61" s="30"/>
      <c r="U61" s="30"/>
      <c r="V61" s="30"/>
      <c r="W61" s="30">
        <f t="shared" si="37"/>
        <v>0</v>
      </c>
    </row>
    <row r="62" ht="31.9" hidden="1" customHeight="1" spans="1:23">
      <c r="A62" s="28">
        <v>42</v>
      </c>
      <c r="B62" s="32" t="s">
        <v>88</v>
      </c>
      <c r="C62" s="30">
        <f t="shared" si="0"/>
        <v>3.186</v>
      </c>
      <c r="D62" s="30">
        <f t="shared" si="1"/>
        <v>318.6</v>
      </c>
      <c r="E62" s="33"/>
      <c r="F62" s="30"/>
      <c r="G62" s="24">
        <f t="shared" si="3"/>
        <v>3.186</v>
      </c>
      <c r="H62" s="24">
        <f t="shared" si="4"/>
        <v>318.6</v>
      </c>
      <c r="I62" s="24">
        <f t="shared" si="5"/>
        <v>3.186</v>
      </c>
      <c r="J62" s="28">
        <v>0.65</v>
      </c>
      <c r="K62" s="37">
        <v>0.496</v>
      </c>
      <c r="L62" s="37">
        <v>2.01</v>
      </c>
      <c r="M62" s="37">
        <v>2.01</v>
      </c>
      <c r="N62" s="37">
        <v>0.45</v>
      </c>
      <c r="O62" s="37">
        <v>0.38</v>
      </c>
      <c r="P62" s="37">
        <v>0.3</v>
      </c>
      <c r="Q62" s="37">
        <v>0.3</v>
      </c>
      <c r="R62" s="24">
        <f t="shared" si="6"/>
        <v>318.6</v>
      </c>
      <c r="S62" s="30">
        <f t="shared" si="7"/>
        <v>0</v>
      </c>
      <c r="T62" s="30"/>
      <c r="U62" s="30"/>
      <c r="V62" s="30"/>
      <c r="W62" s="30">
        <f t="shared" si="37"/>
        <v>0</v>
      </c>
    </row>
    <row r="63" s="4" customFormat="1" ht="31.9" hidden="1" customHeight="1" spans="1:23">
      <c r="A63" s="22" t="s">
        <v>89</v>
      </c>
      <c r="B63" s="22" t="s">
        <v>90</v>
      </c>
      <c r="C63" s="24">
        <f t="shared" si="0"/>
        <v>32.375</v>
      </c>
      <c r="D63" s="24">
        <f t="shared" si="1"/>
        <v>3237.5</v>
      </c>
      <c r="E63" s="34">
        <f t="shared" ref="E63:Q63" si="38">SUM(E64:E72)</f>
        <v>0</v>
      </c>
      <c r="F63" s="34">
        <f t="shared" si="38"/>
        <v>0</v>
      </c>
      <c r="G63" s="24">
        <f t="shared" si="3"/>
        <v>32.375</v>
      </c>
      <c r="H63" s="24">
        <f t="shared" si="4"/>
        <v>3237.5</v>
      </c>
      <c r="I63" s="24">
        <f t="shared" si="5"/>
        <v>28.0134</v>
      </c>
      <c r="J63" s="34">
        <f t="shared" si="38"/>
        <v>8.4</v>
      </c>
      <c r="K63" s="39">
        <f t="shared" si="38"/>
        <v>7.7386</v>
      </c>
      <c r="L63" s="39">
        <f t="shared" si="38"/>
        <v>19.22</v>
      </c>
      <c r="M63" s="39">
        <f t="shared" si="38"/>
        <v>15.40018</v>
      </c>
      <c r="N63" s="39">
        <f t="shared" si="38"/>
        <v>2.6</v>
      </c>
      <c r="O63" s="39">
        <f t="shared" si="38"/>
        <v>2.37462</v>
      </c>
      <c r="P63" s="39">
        <f t="shared" si="38"/>
        <v>2.5</v>
      </c>
      <c r="Q63" s="39">
        <f t="shared" si="38"/>
        <v>2.5</v>
      </c>
      <c r="R63" s="24">
        <f t="shared" si="6"/>
        <v>2801.34</v>
      </c>
      <c r="S63" s="24">
        <f t="shared" si="7"/>
        <v>4.3616</v>
      </c>
      <c r="T63" s="34">
        <f t="shared" ref="T63:W63" si="39">SUM(T64:T72)</f>
        <v>3.6016</v>
      </c>
      <c r="U63" s="34">
        <f t="shared" si="39"/>
        <v>0</v>
      </c>
      <c r="V63" s="34">
        <f t="shared" si="39"/>
        <v>0.76</v>
      </c>
      <c r="W63" s="34">
        <f t="shared" si="39"/>
        <v>436.16</v>
      </c>
    </row>
    <row r="64" ht="31.9" hidden="1" customHeight="1" spans="1:23">
      <c r="A64" s="28">
        <v>43</v>
      </c>
      <c r="B64" s="32" t="s">
        <v>91</v>
      </c>
      <c r="C64" s="30">
        <f t="shared" si="0"/>
        <v>3.8341</v>
      </c>
      <c r="D64" s="30">
        <f t="shared" si="1"/>
        <v>383.41</v>
      </c>
      <c r="E64" s="33"/>
      <c r="F64" s="30"/>
      <c r="G64" s="24">
        <f t="shared" si="3"/>
        <v>3.8341</v>
      </c>
      <c r="H64" s="24">
        <f t="shared" si="4"/>
        <v>383.41</v>
      </c>
      <c r="I64" s="24">
        <f t="shared" si="5"/>
        <v>3.5341</v>
      </c>
      <c r="J64" s="28">
        <v>0.8</v>
      </c>
      <c r="K64" s="37">
        <v>0.5349</v>
      </c>
      <c r="L64" s="37">
        <v>2.5</v>
      </c>
      <c r="M64" s="37">
        <v>2.23</v>
      </c>
      <c r="N64" s="37">
        <v>0.6</v>
      </c>
      <c r="O64" s="37">
        <v>0.4692</v>
      </c>
      <c r="P64" s="37">
        <v>0.3</v>
      </c>
      <c r="Q64" s="37">
        <v>0.3</v>
      </c>
      <c r="R64" s="24">
        <f t="shared" si="6"/>
        <v>353.41</v>
      </c>
      <c r="S64" s="30">
        <f t="shared" si="7"/>
        <v>0.3</v>
      </c>
      <c r="T64" s="30">
        <v>0.3</v>
      </c>
      <c r="U64" s="30">
        <v>0</v>
      </c>
      <c r="V64" s="30">
        <v>0</v>
      </c>
      <c r="W64" s="30">
        <f t="shared" ref="W64:W72" si="40">S64*100</f>
        <v>30</v>
      </c>
    </row>
    <row r="65" ht="31.9" hidden="1" customHeight="1" spans="1:23">
      <c r="A65" s="28">
        <v>44</v>
      </c>
      <c r="B65" s="32" t="s">
        <v>92</v>
      </c>
      <c r="C65" s="30">
        <f t="shared" si="0"/>
        <v>7.3508</v>
      </c>
      <c r="D65" s="30">
        <f t="shared" si="1"/>
        <v>735.08</v>
      </c>
      <c r="E65" s="33"/>
      <c r="F65" s="30"/>
      <c r="G65" s="24">
        <f t="shared" si="3"/>
        <v>7.3508</v>
      </c>
      <c r="H65" s="24">
        <f t="shared" si="4"/>
        <v>735.08</v>
      </c>
      <c r="I65" s="24">
        <f t="shared" si="5"/>
        <v>6.7508</v>
      </c>
      <c r="J65" s="28">
        <v>1.8</v>
      </c>
      <c r="K65" s="37">
        <v>1.8</v>
      </c>
      <c r="L65" s="37">
        <v>4</v>
      </c>
      <c r="M65" s="37">
        <v>3.54538</v>
      </c>
      <c r="N65" s="37">
        <v>1</v>
      </c>
      <c r="O65" s="37">
        <v>0.90542</v>
      </c>
      <c r="P65" s="37">
        <v>0.5</v>
      </c>
      <c r="Q65" s="37">
        <v>0.5</v>
      </c>
      <c r="R65" s="24">
        <f t="shared" si="6"/>
        <v>675.08</v>
      </c>
      <c r="S65" s="30">
        <f t="shared" si="7"/>
        <v>0.6</v>
      </c>
      <c r="T65" s="30">
        <v>0.6</v>
      </c>
      <c r="U65" s="30">
        <v>0</v>
      </c>
      <c r="V65" s="30">
        <v>0</v>
      </c>
      <c r="W65" s="30">
        <f t="shared" si="40"/>
        <v>60</v>
      </c>
    </row>
    <row r="66" ht="31.9" hidden="1" customHeight="1" spans="1:23">
      <c r="A66" s="28">
        <v>45</v>
      </c>
      <c r="B66" s="32" t="s">
        <v>93</v>
      </c>
      <c r="C66" s="30">
        <f t="shared" si="0"/>
        <v>4.4498</v>
      </c>
      <c r="D66" s="30">
        <f t="shared" si="1"/>
        <v>444.98</v>
      </c>
      <c r="E66" s="33"/>
      <c r="F66" s="30"/>
      <c r="G66" s="24">
        <f t="shared" si="3"/>
        <v>4.4498</v>
      </c>
      <c r="H66" s="24">
        <f t="shared" si="4"/>
        <v>444.98</v>
      </c>
      <c r="I66" s="24">
        <f t="shared" si="5"/>
        <v>4.4498</v>
      </c>
      <c r="J66" s="28">
        <v>1</v>
      </c>
      <c r="K66" s="37">
        <v>0.9989</v>
      </c>
      <c r="L66" s="37">
        <v>2</v>
      </c>
      <c r="M66" s="37">
        <v>1.7509</v>
      </c>
      <c r="N66" s="37">
        <v>1</v>
      </c>
      <c r="O66" s="37">
        <v>1</v>
      </c>
      <c r="P66" s="37">
        <v>0.7</v>
      </c>
      <c r="Q66" s="37">
        <v>0.7</v>
      </c>
      <c r="R66" s="24">
        <f t="shared" si="6"/>
        <v>444.98</v>
      </c>
      <c r="S66" s="30">
        <f t="shared" si="7"/>
        <v>0</v>
      </c>
      <c r="T66" s="30"/>
      <c r="U66" s="30"/>
      <c r="V66" s="30"/>
      <c r="W66" s="30">
        <f t="shared" si="40"/>
        <v>0</v>
      </c>
    </row>
    <row r="67" ht="31.9" hidden="1" customHeight="1" spans="1:23">
      <c r="A67" s="28">
        <v>46</v>
      </c>
      <c r="B67" s="32" t="s">
        <v>94</v>
      </c>
      <c r="C67" s="30">
        <f t="shared" si="0"/>
        <v>1.349</v>
      </c>
      <c r="D67" s="30">
        <f t="shared" si="1"/>
        <v>134.9</v>
      </c>
      <c r="E67" s="33"/>
      <c r="F67" s="30"/>
      <c r="G67" s="24">
        <f t="shared" si="3"/>
        <v>1.349</v>
      </c>
      <c r="H67" s="24">
        <f t="shared" si="4"/>
        <v>134.9</v>
      </c>
      <c r="I67" s="24">
        <f t="shared" si="5"/>
        <v>1.049</v>
      </c>
      <c r="J67" s="28">
        <v>0.6</v>
      </c>
      <c r="K67" s="37">
        <v>0.5953</v>
      </c>
      <c r="L67" s="37">
        <v>0.6</v>
      </c>
      <c r="M67" s="37">
        <v>0.4537</v>
      </c>
      <c r="N67" s="37"/>
      <c r="O67" s="37"/>
      <c r="P67" s="37"/>
      <c r="Q67" s="37"/>
      <c r="R67" s="24">
        <f t="shared" si="6"/>
        <v>104.9</v>
      </c>
      <c r="S67" s="30">
        <f t="shared" si="7"/>
        <v>0.3</v>
      </c>
      <c r="T67" s="30">
        <v>0.3</v>
      </c>
      <c r="U67" s="30">
        <v>0</v>
      </c>
      <c r="V67" s="30">
        <v>0</v>
      </c>
      <c r="W67" s="30">
        <f t="shared" si="40"/>
        <v>30</v>
      </c>
    </row>
    <row r="68" ht="31.9" hidden="1" customHeight="1" spans="1:23">
      <c r="A68" s="28">
        <v>47</v>
      </c>
      <c r="B68" s="32" t="s">
        <v>95</v>
      </c>
      <c r="C68" s="30">
        <f t="shared" si="0"/>
        <v>5.609</v>
      </c>
      <c r="D68" s="30">
        <f t="shared" si="1"/>
        <v>560.9</v>
      </c>
      <c r="E68" s="33"/>
      <c r="F68" s="30"/>
      <c r="G68" s="24">
        <f t="shared" si="3"/>
        <v>5.609</v>
      </c>
      <c r="H68" s="24">
        <f t="shared" si="4"/>
        <v>560.9</v>
      </c>
      <c r="I68" s="24">
        <f t="shared" si="5"/>
        <v>4.909</v>
      </c>
      <c r="J68" s="28">
        <v>1.8</v>
      </c>
      <c r="K68" s="37">
        <v>1.626</v>
      </c>
      <c r="L68" s="37">
        <v>5.2</v>
      </c>
      <c r="M68" s="37">
        <v>3.283</v>
      </c>
      <c r="N68" s="37"/>
      <c r="O68" s="37"/>
      <c r="P68" s="37"/>
      <c r="Q68" s="37"/>
      <c r="R68" s="24">
        <f t="shared" si="6"/>
        <v>490.9</v>
      </c>
      <c r="S68" s="30">
        <f t="shared" si="7"/>
        <v>0.7</v>
      </c>
      <c r="T68" s="30">
        <v>0.7</v>
      </c>
      <c r="U68" s="30">
        <v>0</v>
      </c>
      <c r="V68" s="30">
        <v>0</v>
      </c>
      <c r="W68" s="30">
        <f t="shared" si="40"/>
        <v>70</v>
      </c>
    </row>
    <row r="69" ht="31.9" hidden="1" customHeight="1" spans="1:23">
      <c r="A69" s="28">
        <v>48</v>
      </c>
      <c r="B69" s="32" t="s">
        <v>96</v>
      </c>
      <c r="C69" s="30">
        <f t="shared" si="0"/>
        <v>0.7865</v>
      </c>
      <c r="D69" s="30">
        <f t="shared" si="1"/>
        <v>78.65</v>
      </c>
      <c r="E69" s="33"/>
      <c r="F69" s="30"/>
      <c r="G69" s="24">
        <f t="shared" si="3"/>
        <v>0.7865</v>
      </c>
      <c r="H69" s="24">
        <f t="shared" si="4"/>
        <v>78.65</v>
      </c>
      <c r="I69" s="24">
        <f t="shared" si="5"/>
        <v>0.7865</v>
      </c>
      <c r="J69" s="28">
        <v>0.8</v>
      </c>
      <c r="K69" s="37">
        <v>0.5983</v>
      </c>
      <c r="L69" s="37">
        <v>0.32</v>
      </c>
      <c r="M69" s="37">
        <v>0.1882</v>
      </c>
      <c r="N69" s="37"/>
      <c r="O69" s="37"/>
      <c r="P69" s="37"/>
      <c r="Q69" s="37"/>
      <c r="R69" s="24">
        <f t="shared" si="6"/>
        <v>78.65</v>
      </c>
      <c r="S69" s="30">
        <f t="shared" si="7"/>
        <v>0</v>
      </c>
      <c r="T69" s="30"/>
      <c r="U69" s="30"/>
      <c r="V69" s="30"/>
      <c r="W69" s="30">
        <f t="shared" si="40"/>
        <v>0</v>
      </c>
    </row>
    <row r="70" ht="31.9" hidden="1" customHeight="1" spans="1:23">
      <c r="A70" s="28">
        <v>49</v>
      </c>
      <c r="B70" s="32" t="s">
        <v>97</v>
      </c>
      <c r="C70" s="30">
        <f t="shared" si="0"/>
        <v>0.4</v>
      </c>
      <c r="D70" s="30">
        <f t="shared" si="1"/>
        <v>40</v>
      </c>
      <c r="E70" s="33"/>
      <c r="F70" s="30"/>
      <c r="G70" s="24">
        <f t="shared" si="3"/>
        <v>0.4</v>
      </c>
      <c r="H70" s="24">
        <f t="shared" si="4"/>
        <v>40</v>
      </c>
      <c r="I70" s="24">
        <f t="shared" si="5"/>
        <v>0.4</v>
      </c>
      <c r="J70" s="28"/>
      <c r="K70" s="37"/>
      <c r="L70" s="37">
        <v>0.4</v>
      </c>
      <c r="M70" s="37">
        <v>0.4</v>
      </c>
      <c r="N70" s="37"/>
      <c r="O70" s="37"/>
      <c r="P70" s="37"/>
      <c r="Q70" s="37"/>
      <c r="R70" s="24">
        <f t="shared" si="6"/>
        <v>40</v>
      </c>
      <c r="S70" s="30">
        <f t="shared" si="7"/>
        <v>0</v>
      </c>
      <c r="T70" s="30"/>
      <c r="U70" s="30"/>
      <c r="V70" s="30"/>
      <c r="W70" s="30">
        <f t="shared" si="40"/>
        <v>0</v>
      </c>
    </row>
    <row r="71" ht="31.9" hidden="1" customHeight="1" spans="1:23">
      <c r="A71" s="28">
        <v>50</v>
      </c>
      <c r="B71" s="32" t="s">
        <v>98</v>
      </c>
      <c r="C71" s="30">
        <f t="shared" si="0"/>
        <v>3.0421</v>
      </c>
      <c r="D71" s="30">
        <f t="shared" si="1"/>
        <v>304.21</v>
      </c>
      <c r="E71" s="33"/>
      <c r="F71" s="30"/>
      <c r="G71" s="24">
        <f t="shared" si="3"/>
        <v>3.0421</v>
      </c>
      <c r="H71" s="24">
        <f t="shared" si="4"/>
        <v>304.21</v>
      </c>
      <c r="I71" s="24">
        <f t="shared" si="5"/>
        <v>3.0421</v>
      </c>
      <c r="J71" s="28">
        <v>1</v>
      </c>
      <c r="K71" s="37">
        <v>1</v>
      </c>
      <c r="L71" s="37">
        <v>1.2</v>
      </c>
      <c r="M71" s="37">
        <v>1.0421</v>
      </c>
      <c r="N71" s="37"/>
      <c r="O71" s="37"/>
      <c r="P71" s="37">
        <v>1</v>
      </c>
      <c r="Q71" s="37">
        <v>1</v>
      </c>
      <c r="R71" s="24">
        <f t="shared" si="6"/>
        <v>304.21</v>
      </c>
      <c r="S71" s="30">
        <f t="shared" si="7"/>
        <v>0</v>
      </c>
      <c r="T71" s="30"/>
      <c r="U71" s="30"/>
      <c r="V71" s="30"/>
      <c r="W71" s="30">
        <f t="shared" si="40"/>
        <v>0</v>
      </c>
    </row>
    <row r="72" ht="31.9" hidden="1" customHeight="1" spans="1:23">
      <c r="A72" s="28">
        <v>51</v>
      </c>
      <c r="B72" s="32" t="s">
        <v>99</v>
      </c>
      <c r="C72" s="30">
        <f t="shared" ref="C72:C108" si="41">E72+G72</f>
        <v>5.5537</v>
      </c>
      <c r="D72" s="30">
        <f t="shared" ref="D72:D108" si="42">F72+H72</f>
        <v>555.37</v>
      </c>
      <c r="E72" s="33"/>
      <c r="F72" s="30"/>
      <c r="G72" s="24">
        <f t="shared" ref="G72:G108" si="43">I72+S72</f>
        <v>5.5537</v>
      </c>
      <c r="H72" s="24">
        <f t="shared" ref="H72:H108" si="44">R72+W72</f>
        <v>555.37</v>
      </c>
      <c r="I72" s="24">
        <f t="shared" ref="I72:I108" si="45">K72+M72+O72+Q72</f>
        <v>3.0921</v>
      </c>
      <c r="J72" s="28">
        <v>0.6</v>
      </c>
      <c r="K72" s="37">
        <v>0.5852</v>
      </c>
      <c r="L72" s="37">
        <v>3</v>
      </c>
      <c r="M72" s="37">
        <v>2.5069</v>
      </c>
      <c r="N72" s="37"/>
      <c r="O72" s="37"/>
      <c r="P72" s="37"/>
      <c r="Q72" s="37"/>
      <c r="R72" s="24">
        <f t="shared" ref="R72:R108" si="46">I72*100</f>
        <v>309.21</v>
      </c>
      <c r="S72" s="30">
        <f t="shared" ref="S72:S108" si="47">T72+U72+V72</f>
        <v>2.4616</v>
      </c>
      <c r="T72" s="30">
        <v>1.7016</v>
      </c>
      <c r="U72" s="30">
        <v>0</v>
      </c>
      <c r="V72" s="30">
        <v>0.76</v>
      </c>
      <c r="W72" s="30">
        <f t="shared" si="40"/>
        <v>246.16</v>
      </c>
    </row>
    <row r="73" s="4" customFormat="1" ht="31.9" hidden="1" customHeight="1" spans="1:23">
      <c r="A73" s="22" t="s">
        <v>100</v>
      </c>
      <c r="B73" s="22" t="s">
        <v>101</v>
      </c>
      <c r="C73" s="24">
        <f t="shared" si="41"/>
        <v>94.6596</v>
      </c>
      <c r="D73" s="24">
        <f t="shared" si="42"/>
        <v>13425.96</v>
      </c>
      <c r="E73" s="34">
        <f t="shared" ref="E73:Q73" si="48">SUM(E74:E82)</f>
        <v>13.2</v>
      </c>
      <c r="F73" s="34">
        <f t="shared" si="48"/>
        <v>5280</v>
      </c>
      <c r="G73" s="24">
        <f t="shared" si="43"/>
        <v>81.4596</v>
      </c>
      <c r="H73" s="24">
        <f t="shared" si="44"/>
        <v>8145.96</v>
      </c>
      <c r="I73" s="24">
        <f t="shared" si="45"/>
        <v>81.1446</v>
      </c>
      <c r="J73" s="34">
        <f t="shared" si="48"/>
        <v>13.8</v>
      </c>
      <c r="K73" s="39">
        <f t="shared" si="48"/>
        <v>13.29704</v>
      </c>
      <c r="L73" s="39">
        <f t="shared" si="48"/>
        <v>30.35</v>
      </c>
      <c r="M73" s="39">
        <f t="shared" si="48"/>
        <v>28.9984</v>
      </c>
      <c r="N73" s="39">
        <f t="shared" si="48"/>
        <v>22</v>
      </c>
      <c r="O73" s="39">
        <f t="shared" si="48"/>
        <v>19.84916</v>
      </c>
      <c r="P73" s="39">
        <f t="shared" si="48"/>
        <v>19</v>
      </c>
      <c r="Q73" s="39">
        <f t="shared" si="48"/>
        <v>19</v>
      </c>
      <c r="R73" s="24">
        <f t="shared" si="46"/>
        <v>8114.46</v>
      </c>
      <c r="S73" s="24">
        <f t="shared" si="47"/>
        <v>0.315</v>
      </c>
      <c r="T73" s="34">
        <f t="shared" ref="T73:W73" si="49">SUM(T74:T82)</f>
        <v>0.315</v>
      </c>
      <c r="U73" s="34">
        <f t="shared" si="49"/>
        <v>0</v>
      </c>
      <c r="V73" s="34">
        <f t="shared" si="49"/>
        <v>0</v>
      </c>
      <c r="W73" s="34">
        <f t="shared" si="49"/>
        <v>31.5</v>
      </c>
    </row>
    <row r="74" ht="31.9" hidden="1" customHeight="1" spans="1:23">
      <c r="A74" s="28">
        <v>52</v>
      </c>
      <c r="B74" s="32" t="s">
        <v>102</v>
      </c>
      <c r="C74" s="30">
        <f t="shared" si="41"/>
        <v>14.6484</v>
      </c>
      <c r="D74" s="30">
        <f t="shared" si="42"/>
        <v>1614.84</v>
      </c>
      <c r="E74" s="45">
        <v>0.5</v>
      </c>
      <c r="F74" s="30">
        <v>200</v>
      </c>
      <c r="G74" s="24">
        <f t="shared" si="43"/>
        <v>14.1484</v>
      </c>
      <c r="H74" s="24">
        <f t="shared" si="44"/>
        <v>1414.84</v>
      </c>
      <c r="I74" s="24">
        <f t="shared" si="45"/>
        <v>14.1484</v>
      </c>
      <c r="J74" s="28">
        <v>2</v>
      </c>
      <c r="K74" s="37">
        <v>1.9671</v>
      </c>
      <c r="L74" s="37">
        <v>2</v>
      </c>
      <c r="M74" s="37">
        <v>1.9813</v>
      </c>
      <c r="N74" s="37">
        <v>8</v>
      </c>
      <c r="O74" s="37">
        <v>7.2</v>
      </c>
      <c r="P74" s="37">
        <v>3</v>
      </c>
      <c r="Q74" s="37">
        <v>3</v>
      </c>
      <c r="R74" s="24">
        <f t="shared" si="46"/>
        <v>1414.84</v>
      </c>
      <c r="S74" s="30">
        <f t="shared" si="47"/>
        <v>0</v>
      </c>
      <c r="T74" s="30"/>
      <c r="U74" s="30"/>
      <c r="V74" s="30"/>
      <c r="W74" s="30">
        <f t="shared" ref="W74:W82" si="50">S74*100</f>
        <v>0</v>
      </c>
    </row>
    <row r="75" ht="31.9" hidden="1" customHeight="1" spans="1:23">
      <c r="A75" s="28">
        <v>53</v>
      </c>
      <c r="B75" s="32" t="s">
        <v>103</v>
      </c>
      <c r="C75" s="30">
        <f t="shared" si="41"/>
        <v>0.4799</v>
      </c>
      <c r="D75" s="30">
        <f t="shared" si="42"/>
        <v>47.99</v>
      </c>
      <c r="E75" s="30">
        <v>0</v>
      </c>
      <c r="F75" s="30">
        <v>0</v>
      </c>
      <c r="G75" s="24">
        <f t="shared" si="43"/>
        <v>0.4799</v>
      </c>
      <c r="H75" s="24">
        <f t="shared" si="44"/>
        <v>47.99</v>
      </c>
      <c r="I75" s="24">
        <f t="shared" si="45"/>
        <v>0.4799</v>
      </c>
      <c r="J75" s="28">
        <v>0.5</v>
      </c>
      <c r="K75" s="37">
        <v>0.2959</v>
      </c>
      <c r="L75" s="37">
        <v>0.4</v>
      </c>
      <c r="M75" s="37">
        <v>0.184</v>
      </c>
      <c r="N75" s="37"/>
      <c r="O75" s="37"/>
      <c r="P75" s="37"/>
      <c r="Q75" s="37"/>
      <c r="R75" s="24">
        <f t="shared" si="46"/>
        <v>47.99</v>
      </c>
      <c r="S75" s="30">
        <f t="shared" si="47"/>
        <v>0</v>
      </c>
      <c r="T75" s="30"/>
      <c r="U75" s="30"/>
      <c r="V75" s="30"/>
      <c r="W75" s="30">
        <f t="shared" si="50"/>
        <v>0</v>
      </c>
    </row>
    <row r="76" ht="31.9" hidden="1" customHeight="1" spans="1:23">
      <c r="A76" s="28">
        <v>54</v>
      </c>
      <c r="B76" s="32" t="s">
        <v>104</v>
      </c>
      <c r="C76" s="30">
        <f t="shared" si="41"/>
        <v>20.0869</v>
      </c>
      <c r="D76" s="30">
        <f t="shared" si="42"/>
        <v>2518.69</v>
      </c>
      <c r="E76" s="45">
        <v>1.7</v>
      </c>
      <c r="F76" s="30">
        <v>680</v>
      </c>
      <c r="G76" s="24">
        <f t="shared" si="43"/>
        <v>18.3869</v>
      </c>
      <c r="H76" s="24">
        <f t="shared" si="44"/>
        <v>1838.69</v>
      </c>
      <c r="I76" s="24">
        <f t="shared" si="45"/>
        <v>18.3869</v>
      </c>
      <c r="J76" s="28">
        <v>1.5</v>
      </c>
      <c r="K76" s="37">
        <v>1.4356</v>
      </c>
      <c r="L76" s="37">
        <v>4</v>
      </c>
      <c r="M76" s="37">
        <v>3.4513</v>
      </c>
      <c r="N76" s="37">
        <v>4</v>
      </c>
      <c r="O76" s="37">
        <v>4</v>
      </c>
      <c r="P76" s="37">
        <v>9.5</v>
      </c>
      <c r="Q76" s="37">
        <v>9.5</v>
      </c>
      <c r="R76" s="24">
        <f t="shared" si="46"/>
        <v>1838.69</v>
      </c>
      <c r="S76" s="30">
        <f t="shared" si="47"/>
        <v>0</v>
      </c>
      <c r="T76" s="30"/>
      <c r="U76" s="30"/>
      <c r="V76" s="30"/>
      <c r="W76" s="30">
        <f t="shared" si="50"/>
        <v>0</v>
      </c>
    </row>
    <row r="77" ht="31.9" hidden="1" customHeight="1" spans="1:23">
      <c r="A77" s="28">
        <v>55</v>
      </c>
      <c r="B77" s="32" t="s">
        <v>105</v>
      </c>
      <c r="C77" s="30">
        <f t="shared" si="41"/>
        <v>24.75</v>
      </c>
      <c r="D77" s="30">
        <f t="shared" si="42"/>
        <v>3975</v>
      </c>
      <c r="E77" s="45">
        <v>5</v>
      </c>
      <c r="F77" s="30">
        <v>2000</v>
      </c>
      <c r="G77" s="24">
        <f t="shared" si="43"/>
        <v>19.75</v>
      </c>
      <c r="H77" s="24">
        <f t="shared" si="44"/>
        <v>1975</v>
      </c>
      <c r="I77" s="24">
        <f t="shared" si="45"/>
        <v>19.75</v>
      </c>
      <c r="J77" s="28">
        <v>3</v>
      </c>
      <c r="K77" s="37">
        <v>3</v>
      </c>
      <c r="L77" s="37">
        <v>11.25</v>
      </c>
      <c r="M77" s="37">
        <v>11.25</v>
      </c>
      <c r="N77" s="37">
        <v>2.5</v>
      </c>
      <c r="O77" s="37">
        <v>2.5</v>
      </c>
      <c r="P77" s="37">
        <v>3</v>
      </c>
      <c r="Q77" s="37">
        <v>3</v>
      </c>
      <c r="R77" s="24">
        <f t="shared" si="46"/>
        <v>1975</v>
      </c>
      <c r="S77" s="30">
        <f t="shared" si="47"/>
        <v>0</v>
      </c>
      <c r="T77" s="30"/>
      <c r="U77" s="30"/>
      <c r="V77" s="30"/>
      <c r="W77" s="30">
        <f t="shared" si="50"/>
        <v>0</v>
      </c>
    </row>
    <row r="78" ht="31.9" hidden="1" customHeight="1" spans="1:23">
      <c r="A78" s="28">
        <v>56</v>
      </c>
      <c r="B78" s="32" t="s">
        <v>106</v>
      </c>
      <c r="C78" s="30">
        <f t="shared" si="41"/>
        <v>7.3575</v>
      </c>
      <c r="D78" s="30">
        <f t="shared" si="42"/>
        <v>1035.75</v>
      </c>
      <c r="E78" s="45">
        <v>1</v>
      </c>
      <c r="F78" s="30">
        <v>400</v>
      </c>
      <c r="G78" s="24">
        <f t="shared" si="43"/>
        <v>6.3575</v>
      </c>
      <c r="H78" s="24">
        <f t="shared" si="44"/>
        <v>635.75</v>
      </c>
      <c r="I78" s="24">
        <f t="shared" si="45"/>
        <v>6.3575</v>
      </c>
      <c r="J78" s="28">
        <v>1</v>
      </c>
      <c r="K78" s="37">
        <v>1</v>
      </c>
      <c r="L78" s="37">
        <v>3.4</v>
      </c>
      <c r="M78" s="37">
        <v>3.2427</v>
      </c>
      <c r="N78" s="37">
        <v>2</v>
      </c>
      <c r="O78" s="37">
        <v>1.1148</v>
      </c>
      <c r="P78" s="37">
        <v>1</v>
      </c>
      <c r="Q78" s="37">
        <v>1</v>
      </c>
      <c r="R78" s="24">
        <f t="shared" si="46"/>
        <v>635.75</v>
      </c>
      <c r="S78" s="30">
        <f t="shared" si="47"/>
        <v>0</v>
      </c>
      <c r="T78" s="30"/>
      <c r="U78" s="30"/>
      <c r="V78" s="30"/>
      <c r="W78" s="30">
        <f t="shared" si="50"/>
        <v>0</v>
      </c>
    </row>
    <row r="79" ht="31.9" hidden="1" customHeight="1" spans="1:23">
      <c r="A79" s="28">
        <v>57</v>
      </c>
      <c r="B79" s="32" t="s">
        <v>107</v>
      </c>
      <c r="C79" s="30">
        <f t="shared" si="41"/>
        <v>9.1854</v>
      </c>
      <c r="D79" s="30">
        <f t="shared" si="42"/>
        <v>1518.54</v>
      </c>
      <c r="E79" s="45">
        <v>2</v>
      </c>
      <c r="F79" s="30">
        <v>800</v>
      </c>
      <c r="G79" s="24">
        <f t="shared" si="43"/>
        <v>7.1854</v>
      </c>
      <c r="H79" s="24">
        <f t="shared" si="44"/>
        <v>718.54</v>
      </c>
      <c r="I79" s="24">
        <f t="shared" si="45"/>
        <v>7.1854</v>
      </c>
      <c r="J79" s="28">
        <v>1.9</v>
      </c>
      <c r="K79" s="37">
        <v>1.8788</v>
      </c>
      <c r="L79" s="37">
        <v>3</v>
      </c>
      <c r="M79" s="37">
        <v>2.8277</v>
      </c>
      <c r="N79" s="37">
        <v>1.5</v>
      </c>
      <c r="O79" s="37">
        <v>1.4789</v>
      </c>
      <c r="P79" s="37">
        <v>1</v>
      </c>
      <c r="Q79" s="37">
        <v>1</v>
      </c>
      <c r="R79" s="24">
        <f t="shared" si="46"/>
        <v>718.54</v>
      </c>
      <c r="S79" s="30">
        <f t="shared" si="47"/>
        <v>0</v>
      </c>
      <c r="T79" s="30"/>
      <c r="U79" s="30"/>
      <c r="V79" s="30"/>
      <c r="W79" s="30">
        <f t="shared" si="50"/>
        <v>0</v>
      </c>
    </row>
    <row r="80" ht="31.9" hidden="1" customHeight="1" spans="1:23">
      <c r="A80" s="28">
        <v>58</v>
      </c>
      <c r="B80" s="32" t="s">
        <v>108</v>
      </c>
      <c r="C80" s="30">
        <f t="shared" si="41"/>
        <v>8.8457</v>
      </c>
      <c r="D80" s="30">
        <f t="shared" si="42"/>
        <v>1184.57</v>
      </c>
      <c r="E80" s="45">
        <v>1</v>
      </c>
      <c r="F80" s="30">
        <v>400</v>
      </c>
      <c r="G80" s="24">
        <f t="shared" si="43"/>
        <v>7.8457</v>
      </c>
      <c r="H80" s="24">
        <f t="shared" si="44"/>
        <v>784.57</v>
      </c>
      <c r="I80" s="24">
        <f t="shared" si="45"/>
        <v>7.5307</v>
      </c>
      <c r="J80" s="28">
        <v>1.8</v>
      </c>
      <c r="K80" s="37">
        <v>1.6635</v>
      </c>
      <c r="L80" s="37">
        <v>4</v>
      </c>
      <c r="M80" s="37">
        <v>3.9422</v>
      </c>
      <c r="N80" s="37">
        <v>1</v>
      </c>
      <c r="O80" s="37">
        <v>0.925</v>
      </c>
      <c r="P80" s="37">
        <v>1</v>
      </c>
      <c r="Q80" s="37">
        <v>1</v>
      </c>
      <c r="R80" s="24">
        <f t="shared" si="46"/>
        <v>753.07</v>
      </c>
      <c r="S80" s="30">
        <f t="shared" si="47"/>
        <v>0.315</v>
      </c>
      <c r="T80" s="30">
        <v>0.315</v>
      </c>
      <c r="U80" s="30">
        <v>0</v>
      </c>
      <c r="V80" s="30">
        <v>0</v>
      </c>
      <c r="W80" s="30">
        <f t="shared" si="50"/>
        <v>31.5</v>
      </c>
    </row>
    <row r="81" ht="31.9" hidden="1" customHeight="1" spans="1:23">
      <c r="A81" s="28">
        <v>59</v>
      </c>
      <c r="B81" s="32" t="s">
        <v>109</v>
      </c>
      <c r="C81" s="30">
        <f t="shared" si="41"/>
        <v>1.6</v>
      </c>
      <c r="D81" s="30">
        <f t="shared" si="42"/>
        <v>460</v>
      </c>
      <c r="E81" s="45">
        <v>1</v>
      </c>
      <c r="F81" s="30">
        <v>400</v>
      </c>
      <c r="G81" s="24">
        <f t="shared" si="43"/>
        <v>0.6</v>
      </c>
      <c r="H81" s="24">
        <f t="shared" si="44"/>
        <v>60</v>
      </c>
      <c r="I81" s="24">
        <f t="shared" si="45"/>
        <v>0.6</v>
      </c>
      <c r="J81" s="28">
        <v>0.3</v>
      </c>
      <c r="K81" s="37">
        <v>0.3</v>
      </c>
      <c r="L81" s="37">
        <v>0.3</v>
      </c>
      <c r="M81" s="37">
        <v>0.3</v>
      </c>
      <c r="N81" s="37"/>
      <c r="O81" s="37"/>
      <c r="P81" s="37"/>
      <c r="Q81" s="37"/>
      <c r="R81" s="24">
        <f t="shared" si="46"/>
        <v>60</v>
      </c>
      <c r="S81" s="30">
        <f t="shared" si="47"/>
        <v>0</v>
      </c>
      <c r="T81" s="30"/>
      <c r="U81" s="30"/>
      <c r="V81" s="30"/>
      <c r="W81" s="30">
        <f t="shared" si="50"/>
        <v>0</v>
      </c>
    </row>
    <row r="82" ht="31.9" hidden="1" customHeight="1" spans="1:23">
      <c r="A82" s="28">
        <v>60</v>
      </c>
      <c r="B82" s="32" t="s">
        <v>110</v>
      </c>
      <c r="C82" s="30">
        <f t="shared" si="41"/>
        <v>7.7058</v>
      </c>
      <c r="D82" s="30">
        <f t="shared" si="42"/>
        <v>1070.58</v>
      </c>
      <c r="E82" s="45">
        <v>1</v>
      </c>
      <c r="F82" s="30">
        <v>400</v>
      </c>
      <c r="G82" s="24">
        <f t="shared" si="43"/>
        <v>6.7058</v>
      </c>
      <c r="H82" s="24">
        <f t="shared" si="44"/>
        <v>670.58</v>
      </c>
      <c r="I82" s="24">
        <f t="shared" si="45"/>
        <v>6.7058</v>
      </c>
      <c r="J82" s="28">
        <v>1.8</v>
      </c>
      <c r="K82" s="37">
        <v>1.75614</v>
      </c>
      <c r="L82" s="37">
        <v>2</v>
      </c>
      <c r="M82" s="37">
        <v>1.8192</v>
      </c>
      <c r="N82" s="37">
        <v>3</v>
      </c>
      <c r="O82" s="37">
        <v>2.63046</v>
      </c>
      <c r="P82" s="37">
        <v>0.5</v>
      </c>
      <c r="Q82" s="37">
        <v>0.5</v>
      </c>
      <c r="R82" s="24">
        <f t="shared" si="46"/>
        <v>670.58</v>
      </c>
      <c r="S82" s="30">
        <f t="shared" si="47"/>
        <v>0</v>
      </c>
      <c r="T82" s="30"/>
      <c r="U82" s="30"/>
      <c r="V82" s="30"/>
      <c r="W82" s="30">
        <f t="shared" si="50"/>
        <v>0</v>
      </c>
    </row>
    <row r="83" s="4" customFormat="1" ht="31.9" customHeight="1" spans="1:23">
      <c r="A83" s="22">
        <v>1</v>
      </c>
      <c r="B83" s="26" t="s">
        <v>111</v>
      </c>
      <c r="C83" s="24">
        <f t="shared" si="41"/>
        <v>3.7073</v>
      </c>
      <c r="D83" s="24">
        <f t="shared" si="42"/>
        <v>490.73</v>
      </c>
      <c r="E83" s="46">
        <f t="shared" ref="E83:O83" si="51">SUM(E84:E86)</f>
        <v>0.4</v>
      </c>
      <c r="F83" s="46">
        <f t="shared" si="51"/>
        <v>160</v>
      </c>
      <c r="G83" s="24">
        <f t="shared" si="43"/>
        <v>3.3073</v>
      </c>
      <c r="H83" s="24">
        <f t="shared" si="44"/>
        <v>330.73</v>
      </c>
      <c r="I83" s="24">
        <f t="shared" si="45"/>
        <v>2.3073</v>
      </c>
      <c r="J83" s="34">
        <f t="shared" si="51"/>
        <v>0.6</v>
      </c>
      <c r="K83" s="39">
        <f t="shared" si="51"/>
        <v>0.49795</v>
      </c>
      <c r="L83" s="39">
        <f t="shared" si="51"/>
        <v>2.79</v>
      </c>
      <c r="M83" s="39">
        <f t="shared" si="51"/>
        <v>1.67645</v>
      </c>
      <c r="N83" s="39">
        <f t="shared" si="51"/>
        <v>0.5</v>
      </c>
      <c r="O83" s="39">
        <f t="shared" si="51"/>
        <v>0.1329</v>
      </c>
      <c r="P83" s="36"/>
      <c r="Q83" s="36"/>
      <c r="R83" s="24">
        <f t="shared" si="46"/>
        <v>230.73</v>
      </c>
      <c r="S83" s="24">
        <f t="shared" si="47"/>
        <v>1</v>
      </c>
      <c r="T83" s="34">
        <f t="shared" ref="T83:W83" si="52">SUM(T84:T86)</f>
        <v>1</v>
      </c>
      <c r="U83" s="34">
        <f t="shared" si="52"/>
        <v>0</v>
      </c>
      <c r="V83" s="34">
        <f t="shared" si="52"/>
        <v>0</v>
      </c>
      <c r="W83" s="34">
        <f t="shared" si="52"/>
        <v>100</v>
      </c>
    </row>
    <row r="84" ht="31.9" customHeight="1" spans="1:23">
      <c r="A84" s="28">
        <v>2</v>
      </c>
      <c r="B84" s="32" t="s">
        <v>112</v>
      </c>
      <c r="C84" s="30">
        <f t="shared" si="41"/>
        <v>0.558</v>
      </c>
      <c r="D84" s="30">
        <f t="shared" si="42"/>
        <v>115.8</v>
      </c>
      <c r="E84" s="33">
        <v>0.2</v>
      </c>
      <c r="F84" s="30">
        <v>80</v>
      </c>
      <c r="G84" s="24">
        <f t="shared" si="43"/>
        <v>0.358</v>
      </c>
      <c r="H84" s="24">
        <f t="shared" si="44"/>
        <v>35.8</v>
      </c>
      <c r="I84" s="24">
        <f t="shared" si="45"/>
        <v>0.358</v>
      </c>
      <c r="J84" s="28">
        <v>0.1</v>
      </c>
      <c r="K84" s="37">
        <v>0.0459</v>
      </c>
      <c r="L84" s="37">
        <v>0.47</v>
      </c>
      <c r="M84" s="37">
        <v>0.2121</v>
      </c>
      <c r="N84" s="37">
        <v>0.1</v>
      </c>
      <c r="O84" s="37">
        <v>0.1</v>
      </c>
      <c r="P84" s="37"/>
      <c r="Q84" s="37"/>
      <c r="R84" s="24">
        <f t="shared" si="46"/>
        <v>35.8</v>
      </c>
      <c r="S84" s="30">
        <f t="shared" si="47"/>
        <v>0</v>
      </c>
      <c r="T84" s="30"/>
      <c r="U84" s="30"/>
      <c r="V84" s="30"/>
      <c r="W84" s="30">
        <f t="shared" ref="W84:W86" si="53">S84*100</f>
        <v>0</v>
      </c>
    </row>
    <row r="85" ht="31.9" customHeight="1" spans="1:23">
      <c r="A85" s="28">
        <v>3</v>
      </c>
      <c r="B85" s="32" t="s">
        <v>113</v>
      </c>
      <c r="C85" s="30">
        <f t="shared" si="41"/>
        <v>2.8293</v>
      </c>
      <c r="D85" s="30">
        <f t="shared" si="42"/>
        <v>342.93</v>
      </c>
      <c r="E85" s="33">
        <v>0.2</v>
      </c>
      <c r="F85" s="30">
        <v>80</v>
      </c>
      <c r="G85" s="24">
        <f t="shared" si="43"/>
        <v>2.6293</v>
      </c>
      <c r="H85" s="24">
        <f t="shared" si="44"/>
        <v>262.93</v>
      </c>
      <c r="I85" s="24">
        <f t="shared" si="45"/>
        <v>1.6293</v>
      </c>
      <c r="J85" s="28">
        <v>0.5</v>
      </c>
      <c r="K85" s="37">
        <v>0.45205</v>
      </c>
      <c r="L85" s="37">
        <v>2</v>
      </c>
      <c r="M85" s="37">
        <v>1.14435</v>
      </c>
      <c r="N85" s="37">
        <v>0.4</v>
      </c>
      <c r="O85" s="37">
        <v>0.0329</v>
      </c>
      <c r="P85" s="37"/>
      <c r="Q85" s="37"/>
      <c r="R85" s="24">
        <f t="shared" si="46"/>
        <v>162.93</v>
      </c>
      <c r="S85" s="30">
        <f t="shared" si="47"/>
        <v>1</v>
      </c>
      <c r="T85" s="30">
        <v>1</v>
      </c>
      <c r="U85" s="30">
        <v>0</v>
      </c>
      <c r="V85" s="30">
        <v>0</v>
      </c>
      <c r="W85" s="30">
        <f t="shared" si="53"/>
        <v>100</v>
      </c>
    </row>
    <row r="86" ht="31.9" customHeight="1" spans="1:23">
      <c r="A86" s="28">
        <v>4</v>
      </c>
      <c r="B86" s="32" t="s">
        <v>114</v>
      </c>
      <c r="C86" s="30">
        <f t="shared" si="41"/>
        <v>0.32</v>
      </c>
      <c r="D86" s="30">
        <f t="shared" si="42"/>
        <v>32</v>
      </c>
      <c r="E86" s="33"/>
      <c r="F86" s="30"/>
      <c r="G86" s="24">
        <f t="shared" si="43"/>
        <v>0.32</v>
      </c>
      <c r="H86" s="24">
        <f t="shared" si="44"/>
        <v>32</v>
      </c>
      <c r="I86" s="24">
        <f t="shared" si="45"/>
        <v>0.32</v>
      </c>
      <c r="J86" s="28"/>
      <c r="K86" s="37"/>
      <c r="L86" s="37">
        <v>0.32</v>
      </c>
      <c r="M86" s="37">
        <v>0.32</v>
      </c>
      <c r="N86" s="37"/>
      <c r="O86" s="37"/>
      <c r="P86" s="37"/>
      <c r="Q86" s="37"/>
      <c r="R86" s="24">
        <f t="shared" si="46"/>
        <v>32</v>
      </c>
      <c r="S86" s="30">
        <f t="shared" si="47"/>
        <v>0</v>
      </c>
      <c r="T86" s="30"/>
      <c r="U86" s="30"/>
      <c r="V86" s="30"/>
      <c r="W86" s="30">
        <f t="shared" si="53"/>
        <v>0</v>
      </c>
    </row>
    <row r="87" s="1" customFormat="1" ht="31.9" hidden="1" customHeight="1" spans="1:23">
      <c r="A87" s="22" t="s">
        <v>115</v>
      </c>
      <c r="B87" s="22" t="s">
        <v>116</v>
      </c>
      <c r="C87" s="24">
        <f t="shared" si="41"/>
        <v>174.6917</v>
      </c>
      <c r="D87" s="24">
        <f t="shared" si="42"/>
        <v>40869.17</v>
      </c>
      <c r="E87" s="34">
        <f t="shared" ref="E87:Q87" si="54">SUM(E88:E99)</f>
        <v>78</v>
      </c>
      <c r="F87" s="34">
        <f t="shared" si="54"/>
        <v>31200</v>
      </c>
      <c r="G87" s="24">
        <f t="shared" si="43"/>
        <v>96.6917</v>
      </c>
      <c r="H87" s="24">
        <f t="shared" si="44"/>
        <v>9669.17</v>
      </c>
      <c r="I87" s="24">
        <f t="shared" si="45"/>
        <v>78.7308</v>
      </c>
      <c r="J87" s="34">
        <f t="shared" si="54"/>
        <v>14.3</v>
      </c>
      <c r="K87" s="39">
        <f t="shared" si="54"/>
        <v>10.80308</v>
      </c>
      <c r="L87" s="39">
        <f t="shared" si="54"/>
        <v>26.25</v>
      </c>
      <c r="M87" s="39">
        <f t="shared" si="54"/>
        <v>22.50612</v>
      </c>
      <c r="N87" s="39">
        <f t="shared" si="54"/>
        <v>19.4</v>
      </c>
      <c r="O87" s="39">
        <f t="shared" si="54"/>
        <v>18.2216</v>
      </c>
      <c r="P87" s="39">
        <f t="shared" si="54"/>
        <v>27.2</v>
      </c>
      <c r="Q87" s="39">
        <f t="shared" si="54"/>
        <v>27.2</v>
      </c>
      <c r="R87" s="24">
        <f t="shared" si="46"/>
        <v>7873.08</v>
      </c>
      <c r="S87" s="24">
        <f t="shared" si="47"/>
        <v>17.9609</v>
      </c>
      <c r="T87" s="34">
        <f t="shared" ref="T87:W87" si="55">SUM(T88:T99)</f>
        <v>3.6209</v>
      </c>
      <c r="U87" s="34">
        <f t="shared" si="55"/>
        <v>9.9</v>
      </c>
      <c r="V87" s="34">
        <f t="shared" si="55"/>
        <v>4.44</v>
      </c>
      <c r="W87" s="34">
        <f t="shared" si="55"/>
        <v>1796.09</v>
      </c>
    </row>
    <row r="88" ht="31.9" hidden="1" customHeight="1" spans="1:23">
      <c r="A88" s="28">
        <v>64</v>
      </c>
      <c r="B88" s="32" t="s">
        <v>117</v>
      </c>
      <c r="C88" s="30">
        <f t="shared" si="41"/>
        <v>10.3592</v>
      </c>
      <c r="D88" s="30">
        <f t="shared" si="42"/>
        <v>2535.92</v>
      </c>
      <c r="E88" s="45">
        <v>5</v>
      </c>
      <c r="F88" s="30">
        <v>2000</v>
      </c>
      <c r="G88" s="24">
        <f t="shared" si="43"/>
        <v>5.3592</v>
      </c>
      <c r="H88" s="24">
        <f t="shared" si="44"/>
        <v>535.92</v>
      </c>
      <c r="I88" s="24">
        <f t="shared" si="45"/>
        <v>4.5592</v>
      </c>
      <c r="J88" s="28">
        <v>1.5</v>
      </c>
      <c r="K88" s="37">
        <v>1.1806</v>
      </c>
      <c r="L88" s="37">
        <v>1</v>
      </c>
      <c r="M88" s="37">
        <v>0.809</v>
      </c>
      <c r="N88" s="37">
        <v>0.6</v>
      </c>
      <c r="O88" s="37">
        <v>0.5696</v>
      </c>
      <c r="P88" s="37">
        <v>2</v>
      </c>
      <c r="Q88" s="37">
        <v>2</v>
      </c>
      <c r="R88" s="24">
        <f t="shared" si="46"/>
        <v>455.92</v>
      </c>
      <c r="S88" s="30">
        <f t="shared" si="47"/>
        <v>0.8</v>
      </c>
      <c r="T88" s="30">
        <v>0</v>
      </c>
      <c r="U88" s="30">
        <v>0.5</v>
      </c>
      <c r="V88" s="30">
        <v>0.3</v>
      </c>
      <c r="W88" s="30">
        <f t="shared" ref="W88:W99" si="56">S88*100</f>
        <v>80</v>
      </c>
    </row>
    <row r="89" ht="31.9" hidden="1" customHeight="1" spans="1:23">
      <c r="A89" s="28">
        <v>65</v>
      </c>
      <c r="B89" s="32" t="s">
        <v>118</v>
      </c>
      <c r="C89" s="30">
        <f t="shared" si="41"/>
        <v>8.8859</v>
      </c>
      <c r="D89" s="30">
        <f t="shared" si="42"/>
        <v>2388.59</v>
      </c>
      <c r="E89" s="45">
        <v>5</v>
      </c>
      <c r="F89" s="30">
        <v>2000</v>
      </c>
      <c r="G89" s="24">
        <f t="shared" si="43"/>
        <v>3.8859</v>
      </c>
      <c r="H89" s="24">
        <f t="shared" si="44"/>
        <v>388.59</v>
      </c>
      <c r="I89" s="24">
        <f t="shared" si="45"/>
        <v>2.5859</v>
      </c>
      <c r="J89" s="28">
        <v>1</v>
      </c>
      <c r="K89" s="37">
        <v>0.4384</v>
      </c>
      <c r="L89" s="37">
        <v>1</v>
      </c>
      <c r="M89" s="37">
        <v>0.6475</v>
      </c>
      <c r="N89" s="37">
        <v>0.5</v>
      </c>
      <c r="O89" s="37">
        <v>0.5</v>
      </c>
      <c r="P89" s="37">
        <v>1</v>
      </c>
      <c r="Q89" s="37">
        <v>1</v>
      </c>
      <c r="R89" s="24">
        <f t="shared" si="46"/>
        <v>258.59</v>
      </c>
      <c r="S89" s="30">
        <f t="shared" si="47"/>
        <v>1.3</v>
      </c>
      <c r="T89" s="30">
        <v>0</v>
      </c>
      <c r="U89" s="30">
        <v>0.8</v>
      </c>
      <c r="V89" s="30">
        <v>0.5</v>
      </c>
      <c r="W89" s="30">
        <f t="shared" si="56"/>
        <v>130</v>
      </c>
    </row>
    <row r="90" ht="31.9" hidden="1" customHeight="1" spans="1:23">
      <c r="A90" s="28">
        <v>66</v>
      </c>
      <c r="B90" s="32" t="s">
        <v>119</v>
      </c>
      <c r="C90" s="30">
        <f t="shared" si="41"/>
        <v>16.4756</v>
      </c>
      <c r="D90" s="30">
        <f t="shared" si="42"/>
        <v>3807.56</v>
      </c>
      <c r="E90" s="45">
        <v>7.2</v>
      </c>
      <c r="F90" s="30">
        <v>2880</v>
      </c>
      <c r="G90" s="24">
        <f t="shared" si="43"/>
        <v>9.2756</v>
      </c>
      <c r="H90" s="24">
        <f t="shared" si="44"/>
        <v>927.56</v>
      </c>
      <c r="I90" s="24">
        <f t="shared" si="45"/>
        <v>7.9003</v>
      </c>
      <c r="J90" s="28">
        <v>1.2</v>
      </c>
      <c r="K90" s="37">
        <v>0.7914</v>
      </c>
      <c r="L90" s="37">
        <v>5</v>
      </c>
      <c r="M90" s="37">
        <v>4.1089</v>
      </c>
      <c r="N90" s="37"/>
      <c r="O90" s="37"/>
      <c r="P90" s="37">
        <v>3</v>
      </c>
      <c r="Q90" s="37">
        <v>3</v>
      </c>
      <c r="R90" s="24">
        <f t="shared" si="46"/>
        <v>790.03</v>
      </c>
      <c r="S90" s="30">
        <f t="shared" si="47"/>
        <v>1.3753</v>
      </c>
      <c r="T90" s="30">
        <v>0.1753</v>
      </c>
      <c r="U90" s="30">
        <v>1</v>
      </c>
      <c r="V90" s="30">
        <v>0.2</v>
      </c>
      <c r="W90" s="30">
        <f t="shared" si="56"/>
        <v>137.53</v>
      </c>
    </row>
    <row r="91" ht="31.9" hidden="1" customHeight="1" spans="1:23">
      <c r="A91" s="28">
        <v>67</v>
      </c>
      <c r="B91" s="32" t="s">
        <v>120</v>
      </c>
      <c r="C91" s="30">
        <f t="shared" si="41"/>
        <v>33.6193</v>
      </c>
      <c r="D91" s="30">
        <f t="shared" si="42"/>
        <v>7591.93</v>
      </c>
      <c r="E91" s="45">
        <v>14.1</v>
      </c>
      <c r="F91" s="30">
        <v>5640</v>
      </c>
      <c r="G91" s="24">
        <f t="shared" si="43"/>
        <v>19.5193</v>
      </c>
      <c r="H91" s="24">
        <f t="shared" si="44"/>
        <v>1951.93</v>
      </c>
      <c r="I91" s="24">
        <f t="shared" si="45"/>
        <v>16.6793</v>
      </c>
      <c r="J91" s="28">
        <v>2.7</v>
      </c>
      <c r="K91" s="37">
        <v>2.3793</v>
      </c>
      <c r="L91" s="37">
        <v>5</v>
      </c>
      <c r="M91" s="37">
        <v>5</v>
      </c>
      <c r="N91" s="37">
        <v>3.5</v>
      </c>
      <c r="O91" s="37">
        <v>3.5</v>
      </c>
      <c r="P91" s="37">
        <v>5.8</v>
      </c>
      <c r="Q91" s="37">
        <v>5.8</v>
      </c>
      <c r="R91" s="24">
        <f t="shared" si="46"/>
        <v>1667.93</v>
      </c>
      <c r="S91" s="30">
        <f t="shared" si="47"/>
        <v>2.84</v>
      </c>
      <c r="T91" s="30">
        <v>1</v>
      </c>
      <c r="U91" s="30">
        <v>1.3</v>
      </c>
      <c r="V91" s="30">
        <v>0.54</v>
      </c>
      <c r="W91" s="30">
        <f t="shared" si="56"/>
        <v>284</v>
      </c>
    </row>
    <row r="92" ht="31.9" hidden="1" customHeight="1" spans="1:23">
      <c r="A92" s="28">
        <v>68</v>
      </c>
      <c r="B92" s="32" t="s">
        <v>121</v>
      </c>
      <c r="C92" s="30">
        <f t="shared" si="41"/>
        <v>16.4261</v>
      </c>
      <c r="D92" s="30">
        <f t="shared" si="42"/>
        <v>4072.61</v>
      </c>
      <c r="E92" s="45">
        <v>8.1</v>
      </c>
      <c r="F92" s="30">
        <v>3240</v>
      </c>
      <c r="G92" s="24">
        <f t="shared" si="43"/>
        <v>8.3261</v>
      </c>
      <c r="H92" s="24">
        <f t="shared" si="44"/>
        <v>832.61</v>
      </c>
      <c r="I92" s="24">
        <f t="shared" si="45"/>
        <v>5.7797</v>
      </c>
      <c r="J92" s="28">
        <v>1.1</v>
      </c>
      <c r="K92" s="37">
        <v>0.925</v>
      </c>
      <c r="L92" s="37">
        <v>2</v>
      </c>
      <c r="M92" s="37">
        <v>1.5528</v>
      </c>
      <c r="N92" s="37">
        <v>1.7</v>
      </c>
      <c r="O92" s="37">
        <v>1.3019</v>
      </c>
      <c r="P92" s="37">
        <v>2</v>
      </c>
      <c r="Q92" s="37">
        <v>2</v>
      </c>
      <c r="R92" s="24">
        <f t="shared" si="46"/>
        <v>577.97</v>
      </c>
      <c r="S92" s="30">
        <f t="shared" si="47"/>
        <v>2.5464</v>
      </c>
      <c r="T92" s="30">
        <v>0.7464</v>
      </c>
      <c r="U92" s="30">
        <v>1</v>
      </c>
      <c r="V92" s="30">
        <v>0.8</v>
      </c>
      <c r="W92" s="30">
        <f t="shared" si="56"/>
        <v>254.64</v>
      </c>
    </row>
    <row r="93" ht="31.9" hidden="1" customHeight="1" spans="1:23">
      <c r="A93" s="28">
        <v>69</v>
      </c>
      <c r="B93" s="32" t="s">
        <v>122</v>
      </c>
      <c r="C93" s="30">
        <f t="shared" si="41"/>
        <v>9.837</v>
      </c>
      <c r="D93" s="30">
        <f t="shared" si="42"/>
        <v>1733.7</v>
      </c>
      <c r="E93" s="45">
        <v>2.5</v>
      </c>
      <c r="F93" s="30">
        <v>1000</v>
      </c>
      <c r="G93" s="24">
        <f t="shared" si="43"/>
        <v>7.337</v>
      </c>
      <c r="H93" s="24">
        <f t="shared" si="44"/>
        <v>733.7</v>
      </c>
      <c r="I93" s="24">
        <f t="shared" si="45"/>
        <v>5.6343</v>
      </c>
      <c r="J93" s="28">
        <v>1</v>
      </c>
      <c r="K93" s="37">
        <v>0.9702</v>
      </c>
      <c r="L93" s="37">
        <v>3.55</v>
      </c>
      <c r="M93" s="37">
        <v>3.1109</v>
      </c>
      <c r="N93" s="37">
        <v>1.3</v>
      </c>
      <c r="O93" s="37">
        <v>0.5532</v>
      </c>
      <c r="P93" s="37">
        <v>1</v>
      </c>
      <c r="Q93" s="37">
        <v>1</v>
      </c>
      <c r="R93" s="24">
        <f t="shared" si="46"/>
        <v>563.43</v>
      </c>
      <c r="S93" s="30">
        <f t="shared" si="47"/>
        <v>1.7027</v>
      </c>
      <c r="T93" s="30">
        <v>0.7027</v>
      </c>
      <c r="U93" s="30">
        <v>0.5</v>
      </c>
      <c r="V93" s="30">
        <v>0.5</v>
      </c>
      <c r="W93" s="30">
        <f t="shared" si="56"/>
        <v>170.27</v>
      </c>
    </row>
    <row r="94" ht="31.9" hidden="1" customHeight="1" spans="1:23">
      <c r="A94" s="28">
        <v>70</v>
      </c>
      <c r="B94" s="32" t="s">
        <v>123</v>
      </c>
      <c r="C94" s="30">
        <f t="shared" si="41"/>
        <v>26.1862</v>
      </c>
      <c r="D94" s="30">
        <f t="shared" si="42"/>
        <v>7838.62</v>
      </c>
      <c r="E94" s="45">
        <v>17.4</v>
      </c>
      <c r="F94" s="30">
        <v>6960</v>
      </c>
      <c r="G94" s="24">
        <f t="shared" si="43"/>
        <v>8.7862</v>
      </c>
      <c r="H94" s="24">
        <f t="shared" si="44"/>
        <v>878.62</v>
      </c>
      <c r="I94" s="24">
        <f t="shared" si="45"/>
        <v>7.1462</v>
      </c>
      <c r="J94" s="28"/>
      <c r="K94" s="37"/>
      <c r="L94" s="37">
        <v>2.2</v>
      </c>
      <c r="M94" s="37">
        <v>2.1462</v>
      </c>
      <c r="N94" s="37"/>
      <c r="O94" s="37"/>
      <c r="P94" s="37">
        <v>5</v>
      </c>
      <c r="Q94" s="37">
        <v>5</v>
      </c>
      <c r="R94" s="24">
        <f t="shared" si="46"/>
        <v>714.62</v>
      </c>
      <c r="S94" s="30">
        <f t="shared" si="47"/>
        <v>1.64</v>
      </c>
      <c r="T94" s="30">
        <v>0</v>
      </c>
      <c r="U94" s="30">
        <v>1.1</v>
      </c>
      <c r="V94" s="30">
        <v>0.54</v>
      </c>
      <c r="W94" s="30">
        <f t="shared" si="56"/>
        <v>164</v>
      </c>
    </row>
    <row r="95" ht="31.9" hidden="1" customHeight="1" spans="1:23">
      <c r="A95" s="28">
        <v>71</v>
      </c>
      <c r="B95" s="32" t="s">
        <v>124</v>
      </c>
      <c r="C95" s="30">
        <f t="shared" si="41"/>
        <v>0.61</v>
      </c>
      <c r="D95" s="30">
        <f t="shared" si="42"/>
        <v>61</v>
      </c>
      <c r="E95" s="30">
        <v>0</v>
      </c>
      <c r="F95" s="30">
        <v>0</v>
      </c>
      <c r="G95" s="24">
        <f t="shared" si="43"/>
        <v>0.61</v>
      </c>
      <c r="H95" s="24">
        <f t="shared" si="44"/>
        <v>61</v>
      </c>
      <c r="I95" s="24">
        <f t="shared" si="45"/>
        <v>0.61</v>
      </c>
      <c r="J95" s="28"/>
      <c r="K95" s="37"/>
      <c r="L95" s="37">
        <v>0.5</v>
      </c>
      <c r="M95" s="37">
        <v>0.41</v>
      </c>
      <c r="N95" s="37">
        <v>0.2</v>
      </c>
      <c r="O95" s="37">
        <v>0.2</v>
      </c>
      <c r="P95" s="37"/>
      <c r="Q95" s="37"/>
      <c r="R95" s="24">
        <f t="shared" si="46"/>
        <v>61</v>
      </c>
      <c r="S95" s="30">
        <f t="shared" si="47"/>
        <v>0</v>
      </c>
      <c r="T95" s="30"/>
      <c r="U95" s="30"/>
      <c r="V95" s="30"/>
      <c r="W95" s="30">
        <f t="shared" si="56"/>
        <v>0</v>
      </c>
    </row>
    <row r="96" ht="31.9" hidden="1" customHeight="1" spans="1:23">
      <c r="A96" s="28">
        <v>72</v>
      </c>
      <c r="B96" s="32" t="s">
        <v>125</v>
      </c>
      <c r="C96" s="30">
        <f t="shared" si="41"/>
        <v>3.9114</v>
      </c>
      <c r="D96" s="30">
        <f t="shared" si="42"/>
        <v>511.14</v>
      </c>
      <c r="E96" s="45">
        <v>0.4</v>
      </c>
      <c r="F96" s="30">
        <v>160</v>
      </c>
      <c r="G96" s="24">
        <f t="shared" si="43"/>
        <v>3.5114</v>
      </c>
      <c r="H96" s="24">
        <f t="shared" si="44"/>
        <v>351.14</v>
      </c>
      <c r="I96" s="24">
        <f t="shared" si="45"/>
        <v>2.6149</v>
      </c>
      <c r="J96" s="28">
        <v>1</v>
      </c>
      <c r="K96" s="37">
        <v>0.9279</v>
      </c>
      <c r="L96" s="37">
        <v>0.8</v>
      </c>
      <c r="M96" s="37">
        <v>0.687</v>
      </c>
      <c r="N96" s="37">
        <v>0.6</v>
      </c>
      <c r="O96" s="37">
        <v>0.6</v>
      </c>
      <c r="P96" s="37">
        <v>0.4</v>
      </c>
      <c r="Q96" s="37">
        <v>0.4</v>
      </c>
      <c r="R96" s="24">
        <f t="shared" si="46"/>
        <v>261.49</v>
      </c>
      <c r="S96" s="30">
        <f t="shared" si="47"/>
        <v>0.8965</v>
      </c>
      <c r="T96" s="30">
        <v>0.4965</v>
      </c>
      <c r="U96" s="30">
        <v>0.4</v>
      </c>
      <c r="V96" s="30">
        <v>0</v>
      </c>
      <c r="W96" s="30">
        <f t="shared" si="56"/>
        <v>89.65</v>
      </c>
    </row>
    <row r="97" ht="31.9" hidden="1" customHeight="1" spans="1:23">
      <c r="A97" s="28">
        <v>73</v>
      </c>
      <c r="B97" s="32" t="s">
        <v>126</v>
      </c>
      <c r="C97" s="30">
        <f t="shared" si="41"/>
        <v>24.7049</v>
      </c>
      <c r="D97" s="30">
        <f t="shared" si="42"/>
        <v>3520.49</v>
      </c>
      <c r="E97" s="45">
        <v>3.5</v>
      </c>
      <c r="F97" s="30">
        <v>1400</v>
      </c>
      <c r="G97" s="24">
        <f t="shared" si="43"/>
        <v>21.2049</v>
      </c>
      <c r="H97" s="24">
        <f t="shared" si="44"/>
        <v>2120.49</v>
      </c>
      <c r="I97" s="24">
        <f t="shared" si="45"/>
        <v>19.1449</v>
      </c>
      <c r="J97" s="28">
        <v>3.4</v>
      </c>
      <c r="K97" s="37">
        <v>2.02438</v>
      </c>
      <c r="L97" s="37">
        <v>3</v>
      </c>
      <c r="M97" s="37">
        <v>2.52052</v>
      </c>
      <c r="N97" s="37">
        <v>9.6</v>
      </c>
      <c r="O97" s="37">
        <v>9.6</v>
      </c>
      <c r="P97" s="37">
        <v>5</v>
      </c>
      <c r="Q97" s="37">
        <v>5</v>
      </c>
      <c r="R97" s="24">
        <f t="shared" si="46"/>
        <v>1914.49</v>
      </c>
      <c r="S97" s="30">
        <f t="shared" si="47"/>
        <v>2.06</v>
      </c>
      <c r="T97" s="30">
        <v>0</v>
      </c>
      <c r="U97" s="30">
        <v>1.5</v>
      </c>
      <c r="V97" s="30">
        <v>0.56</v>
      </c>
      <c r="W97" s="30">
        <f t="shared" si="56"/>
        <v>206</v>
      </c>
    </row>
    <row r="98" ht="31.9" hidden="1" customHeight="1" spans="1:23">
      <c r="A98" s="28">
        <v>74</v>
      </c>
      <c r="B98" s="32" t="s">
        <v>127</v>
      </c>
      <c r="C98" s="30">
        <f t="shared" si="41"/>
        <v>14.7277</v>
      </c>
      <c r="D98" s="30">
        <f t="shared" si="42"/>
        <v>4262.77</v>
      </c>
      <c r="E98" s="45">
        <v>9.3</v>
      </c>
      <c r="F98" s="30">
        <v>3720</v>
      </c>
      <c r="G98" s="24">
        <f t="shared" si="43"/>
        <v>5.4277</v>
      </c>
      <c r="H98" s="24">
        <f t="shared" si="44"/>
        <v>542.77</v>
      </c>
      <c r="I98" s="24">
        <f t="shared" si="45"/>
        <v>2.6277</v>
      </c>
      <c r="J98" s="28">
        <v>1.15</v>
      </c>
      <c r="K98" s="37">
        <v>0.9624</v>
      </c>
      <c r="L98" s="37">
        <v>1.5</v>
      </c>
      <c r="M98" s="37">
        <v>0.8684</v>
      </c>
      <c r="N98" s="37">
        <v>0.8</v>
      </c>
      <c r="O98" s="37">
        <v>0.7969</v>
      </c>
      <c r="P98" s="37"/>
      <c r="Q98" s="37"/>
      <c r="R98" s="24">
        <f t="shared" si="46"/>
        <v>262.77</v>
      </c>
      <c r="S98" s="30">
        <f t="shared" si="47"/>
        <v>2.8</v>
      </c>
      <c r="T98" s="30">
        <v>0.5</v>
      </c>
      <c r="U98" s="30">
        <v>1.8</v>
      </c>
      <c r="V98" s="30">
        <v>0.5</v>
      </c>
      <c r="W98" s="30">
        <f t="shared" si="56"/>
        <v>280</v>
      </c>
    </row>
    <row r="99" ht="31.9" hidden="1" customHeight="1" spans="1:23">
      <c r="A99" s="28">
        <v>75</v>
      </c>
      <c r="B99" s="32" t="s">
        <v>128</v>
      </c>
      <c r="C99" s="30">
        <f t="shared" si="41"/>
        <v>8.9484</v>
      </c>
      <c r="D99" s="30">
        <f t="shared" si="42"/>
        <v>2544.84</v>
      </c>
      <c r="E99" s="45">
        <v>5.5</v>
      </c>
      <c r="F99" s="30">
        <v>2200</v>
      </c>
      <c r="G99" s="24">
        <f t="shared" si="43"/>
        <v>3.4484</v>
      </c>
      <c r="H99" s="24">
        <f t="shared" si="44"/>
        <v>344.84</v>
      </c>
      <c r="I99" s="24">
        <f t="shared" si="45"/>
        <v>3.4484</v>
      </c>
      <c r="J99" s="28">
        <v>0.25</v>
      </c>
      <c r="K99" s="37">
        <v>0.2035</v>
      </c>
      <c r="L99" s="37">
        <v>0.7</v>
      </c>
      <c r="M99" s="37">
        <v>0.6449</v>
      </c>
      <c r="N99" s="37">
        <v>0.6</v>
      </c>
      <c r="O99" s="37">
        <v>0.6</v>
      </c>
      <c r="P99" s="37">
        <v>2</v>
      </c>
      <c r="Q99" s="37">
        <v>2</v>
      </c>
      <c r="R99" s="24">
        <f t="shared" si="46"/>
        <v>344.84</v>
      </c>
      <c r="S99" s="30">
        <f t="shared" si="47"/>
        <v>0</v>
      </c>
      <c r="T99" s="30"/>
      <c r="U99" s="30"/>
      <c r="V99" s="30"/>
      <c r="W99" s="30">
        <f t="shared" si="56"/>
        <v>0</v>
      </c>
    </row>
    <row r="100" s="4" customFormat="1" ht="31.9" hidden="1" customHeight="1" spans="1:23">
      <c r="A100" s="22" t="s">
        <v>129</v>
      </c>
      <c r="B100" s="22" t="s">
        <v>130</v>
      </c>
      <c r="C100" s="24">
        <f t="shared" si="41"/>
        <v>46.5797</v>
      </c>
      <c r="D100" s="24">
        <f t="shared" si="42"/>
        <v>4897.97</v>
      </c>
      <c r="E100" s="24">
        <f t="shared" ref="E100:Q100" si="57">SUM(E101:E108)</f>
        <v>0.8</v>
      </c>
      <c r="F100" s="24">
        <f t="shared" si="57"/>
        <v>320</v>
      </c>
      <c r="G100" s="24">
        <f t="shared" si="43"/>
        <v>45.7797</v>
      </c>
      <c r="H100" s="24">
        <f t="shared" si="44"/>
        <v>4577.97</v>
      </c>
      <c r="I100" s="24">
        <f t="shared" si="45"/>
        <v>34.8172</v>
      </c>
      <c r="J100" s="24">
        <f t="shared" si="57"/>
        <v>12.9</v>
      </c>
      <c r="K100" s="36">
        <f t="shared" si="57"/>
        <v>11.4319</v>
      </c>
      <c r="L100" s="36">
        <f t="shared" si="57"/>
        <v>10.28</v>
      </c>
      <c r="M100" s="36">
        <f t="shared" si="57"/>
        <v>8.70342</v>
      </c>
      <c r="N100" s="36">
        <f t="shared" si="57"/>
        <v>9</v>
      </c>
      <c r="O100" s="36">
        <f t="shared" si="57"/>
        <v>7.78188</v>
      </c>
      <c r="P100" s="36">
        <f t="shared" si="57"/>
        <v>6.9</v>
      </c>
      <c r="Q100" s="36">
        <f t="shared" si="57"/>
        <v>6.9</v>
      </c>
      <c r="R100" s="24">
        <f t="shared" si="46"/>
        <v>3481.72</v>
      </c>
      <c r="S100" s="24">
        <f t="shared" si="47"/>
        <v>10.9625</v>
      </c>
      <c r="T100" s="24">
        <f t="shared" ref="T100:W100" si="58">SUM(T101:T108)</f>
        <v>8.5625</v>
      </c>
      <c r="U100" s="24">
        <f t="shared" si="58"/>
        <v>0</v>
      </c>
      <c r="V100" s="24">
        <f t="shared" si="58"/>
        <v>2.4</v>
      </c>
      <c r="W100" s="24">
        <f t="shared" si="58"/>
        <v>1096.25</v>
      </c>
    </row>
    <row r="101" ht="31.9" hidden="1" customHeight="1" spans="1:23">
      <c r="A101" s="28">
        <v>76</v>
      </c>
      <c r="B101" s="32" t="s">
        <v>131</v>
      </c>
      <c r="C101" s="30">
        <f t="shared" si="41"/>
        <v>5.7494</v>
      </c>
      <c r="D101" s="30">
        <f t="shared" si="42"/>
        <v>574.94</v>
      </c>
      <c r="E101" s="30"/>
      <c r="F101" s="30"/>
      <c r="G101" s="24">
        <f t="shared" si="43"/>
        <v>5.7494</v>
      </c>
      <c r="H101" s="24">
        <f t="shared" si="44"/>
        <v>574.94</v>
      </c>
      <c r="I101" s="24">
        <f t="shared" si="45"/>
        <v>4.2254</v>
      </c>
      <c r="J101" s="28">
        <v>2.2</v>
      </c>
      <c r="K101" s="37">
        <v>1.9148</v>
      </c>
      <c r="L101" s="37">
        <v>0.6</v>
      </c>
      <c r="M101" s="37">
        <v>0.5801</v>
      </c>
      <c r="N101" s="37">
        <v>1</v>
      </c>
      <c r="O101" s="37">
        <v>0.9305</v>
      </c>
      <c r="P101" s="37">
        <v>0.8</v>
      </c>
      <c r="Q101" s="37">
        <v>0.8</v>
      </c>
      <c r="R101" s="24">
        <f t="shared" si="46"/>
        <v>422.54</v>
      </c>
      <c r="S101" s="30">
        <f t="shared" si="47"/>
        <v>1.524</v>
      </c>
      <c r="T101" s="30">
        <v>1.524</v>
      </c>
      <c r="U101" s="30">
        <v>0</v>
      </c>
      <c r="V101" s="30">
        <v>0</v>
      </c>
      <c r="W101" s="30">
        <f t="shared" ref="W101:W108" si="59">S101*100</f>
        <v>152.4</v>
      </c>
    </row>
    <row r="102" ht="31.9" hidden="1" customHeight="1" spans="1:23">
      <c r="A102" s="28">
        <v>77</v>
      </c>
      <c r="B102" s="32" t="s">
        <v>132</v>
      </c>
      <c r="C102" s="30">
        <f t="shared" si="41"/>
        <v>7.5487</v>
      </c>
      <c r="D102" s="30">
        <f t="shared" si="42"/>
        <v>904.87</v>
      </c>
      <c r="E102" s="30">
        <v>0.5</v>
      </c>
      <c r="F102" s="47">
        <v>200</v>
      </c>
      <c r="G102" s="24">
        <f t="shared" si="43"/>
        <v>7.0487</v>
      </c>
      <c r="H102" s="24">
        <f t="shared" si="44"/>
        <v>704.87</v>
      </c>
      <c r="I102" s="24">
        <f t="shared" si="45"/>
        <v>4.7487</v>
      </c>
      <c r="J102" s="28">
        <v>1</v>
      </c>
      <c r="K102" s="37">
        <v>0.8651</v>
      </c>
      <c r="L102" s="37">
        <v>1.5</v>
      </c>
      <c r="M102" s="37">
        <v>1.1663</v>
      </c>
      <c r="N102" s="37">
        <v>1.5</v>
      </c>
      <c r="O102" s="37">
        <v>1.2173</v>
      </c>
      <c r="P102" s="37">
        <v>1.5</v>
      </c>
      <c r="Q102" s="37">
        <v>1.5</v>
      </c>
      <c r="R102" s="24">
        <f t="shared" si="46"/>
        <v>474.87</v>
      </c>
      <c r="S102" s="30">
        <f t="shared" si="47"/>
        <v>2.3</v>
      </c>
      <c r="T102" s="30">
        <v>0.8</v>
      </c>
      <c r="U102" s="30">
        <v>0</v>
      </c>
      <c r="V102" s="30">
        <v>1.5</v>
      </c>
      <c r="W102" s="30">
        <f t="shared" si="59"/>
        <v>230</v>
      </c>
    </row>
    <row r="103" ht="31.9" hidden="1" customHeight="1" spans="1:23">
      <c r="A103" s="28">
        <v>78</v>
      </c>
      <c r="B103" s="32" t="s">
        <v>133</v>
      </c>
      <c r="C103" s="30">
        <f t="shared" si="41"/>
        <v>3.613</v>
      </c>
      <c r="D103" s="30">
        <f t="shared" si="42"/>
        <v>361.3</v>
      </c>
      <c r="E103" s="30"/>
      <c r="F103" s="30"/>
      <c r="G103" s="24">
        <f t="shared" si="43"/>
        <v>3.613</v>
      </c>
      <c r="H103" s="24">
        <f t="shared" si="44"/>
        <v>361.3</v>
      </c>
      <c r="I103" s="24">
        <f t="shared" si="45"/>
        <v>2.8745</v>
      </c>
      <c r="J103" s="28">
        <v>0.7</v>
      </c>
      <c r="K103" s="37">
        <v>0.693</v>
      </c>
      <c r="L103" s="37">
        <v>1.65</v>
      </c>
      <c r="M103" s="37">
        <v>1.2236</v>
      </c>
      <c r="N103" s="37">
        <v>1</v>
      </c>
      <c r="O103" s="37">
        <v>0.6579</v>
      </c>
      <c r="P103" s="37">
        <v>0.3</v>
      </c>
      <c r="Q103" s="37">
        <v>0.3</v>
      </c>
      <c r="R103" s="24">
        <f t="shared" si="46"/>
        <v>287.45</v>
      </c>
      <c r="S103" s="30">
        <f t="shared" si="47"/>
        <v>0.7385</v>
      </c>
      <c r="T103" s="30">
        <v>0.5385</v>
      </c>
      <c r="U103" s="30">
        <v>0</v>
      </c>
      <c r="V103" s="30">
        <v>0.2</v>
      </c>
      <c r="W103" s="30">
        <f t="shared" si="59"/>
        <v>73.85</v>
      </c>
    </row>
    <row r="104" ht="31.9" hidden="1" customHeight="1" spans="1:23">
      <c r="A104" s="28">
        <v>79</v>
      </c>
      <c r="B104" s="32" t="s">
        <v>134</v>
      </c>
      <c r="C104" s="30">
        <f t="shared" si="41"/>
        <v>6.807</v>
      </c>
      <c r="D104" s="30">
        <f t="shared" si="42"/>
        <v>680.7</v>
      </c>
      <c r="E104" s="30"/>
      <c r="F104" s="30"/>
      <c r="G104" s="24">
        <f t="shared" si="43"/>
        <v>6.807</v>
      </c>
      <c r="H104" s="24">
        <f t="shared" si="44"/>
        <v>680.7</v>
      </c>
      <c r="I104" s="24">
        <f t="shared" si="45"/>
        <v>6.607</v>
      </c>
      <c r="J104" s="28">
        <v>6</v>
      </c>
      <c r="K104" s="37">
        <v>5.26</v>
      </c>
      <c r="L104" s="37">
        <v>0.23</v>
      </c>
      <c r="M104" s="37">
        <v>0.1972</v>
      </c>
      <c r="N104" s="37">
        <v>1</v>
      </c>
      <c r="O104" s="37">
        <v>0.9498</v>
      </c>
      <c r="P104" s="37">
        <v>0.2</v>
      </c>
      <c r="Q104" s="37">
        <v>0.2</v>
      </c>
      <c r="R104" s="24">
        <f t="shared" si="46"/>
        <v>660.7</v>
      </c>
      <c r="S104" s="30">
        <f t="shared" si="47"/>
        <v>0.2</v>
      </c>
      <c r="T104" s="30">
        <v>0.2</v>
      </c>
      <c r="U104" s="30">
        <v>0</v>
      </c>
      <c r="V104" s="30">
        <v>0</v>
      </c>
      <c r="W104" s="30">
        <f t="shared" si="59"/>
        <v>20</v>
      </c>
    </row>
    <row r="105" ht="31.9" hidden="1" customHeight="1" spans="1:23">
      <c r="A105" s="28">
        <v>80</v>
      </c>
      <c r="B105" s="32" t="s">
        <v>135</v>
      </c>
      <c r="C105" s="30">
        <f t="shared" si="41"/>
        <v>11.7595</v>
      </c>
      <c r="D105" s="30">
        <f t="shared" si="42"/>
        <v>1175.95</v>
      </c>
      <c r="E105" s="30"/>
      <c r="F105" s="30"/>
      <c r="G105" s="24">
        <f t="shared" si="43"/>
        <v>11.7595</v>
      </c>
      <c r="H105" s="24">
        <f t="shared" si="44"/>
        <v>1175.95</v>
      </c>
      <c r="I105" s="24">
        <f t="shared" si="45"/>
        <v>9.4695</v>
      </c>
      <c r="J105" s="28">
        <v>0.8</v>
      </c>
      <c r="K105" s="37">
        <v>0.8</v>
      </c>
      <c r="L105" s="37">
        <v>3</v>
      </c>
      <c r="M105" s="37">
        <v>3</v>
      </c>
      <c r="N105" s="37">
        <v>3</v>
      </c>
      <c r="O105" s="37">
        <v>2.6695</v>
      </c>
      <c r="P105" s="37">
        <v>3</v>
      </c>
      <c r="Q105" s="37">
        <v>3</v>
      </c>
      <c r="R105" s="24">
        <f t="shared" si="46"/>
        <v>946.95</v>
      </c>
      <c r="S105" s="30">
        <f t="shared" si="47"/>
        <v>2.29</v>
      </c>
      <c r="T105" s="30">
        <v>1.89</v>
      </c>
      <c r="U105" s="30">
        <v>0</v>
      </c>
      <c r="V105" s="30">
        <v>0.4</v>
      </c>
      <c r="W105" s="30">
        <f t="shared" si="59"/>
        <v>229</v>
      </c>
    </row>
    <row r="106" ht="31.9" hidden="1" customHeight="1" spans="1:23">
      <c r="A106" s="28">
        <v>81</v>
      </c>
      <c r="B106" s="32" t="s">
        <v>136</v>
      </c>
      <c r="C106" s="30">
        <f t="shared" si="41"/>
        <v>5.8542</v>
      </c>
      <c r="D106" s="30">
        <f t="shared" si="42"/>
        <v>585.42</v>
      </c>
      <c r="E106" s="30"/>
      <c r="F106" s="30"/>
      <c r="G106" s="24">
        <f t="shared" si="43"/>
        <v>5.8542</v>
      </c>
      <c r="H106" s="24">
        <f t="shared" si="44"/>
        <v>585.42</v>
      </c>
      <c r="I106" s="24">
        <f t="shared" si="45"/>
        <v>2.8542</v>
      </c>
      <c r="J106" s="28">
        <v>0.7</v>
      </c>
      <c r="K106" s="37">
        <v>0.6486</v>
      </c>
      <c r="L106" s="37">
        <v>2</v>
      </c>
      <c r="M106" s="37">
        <v>1.26512</v>
      </c>
      <c r="N106" s="37">
        <v>0.5</v>
      </c>
      <c r="O106" s="37">
        <v>0.44048</v>
      </c>
      <c r="P106" s="37">
        <v>0.5</v>
      </c>
      <c r="Q106" s="37">
        <v>0.5</v>
      </c>
      <c r="R106" s="24">
        <f t="shared" si="46"/>
        <v>285.42</v>
      </c>
      <c r="S106" s="30">
        <f t="shared" si="47"/>
        <v>3</v>
      </c>
      <c r="T106" s="30">
        <v>3</v>
      </c>
      <c r="U106" s="30">
        <v>0</v>
      </c>
      <c r="V106" s="30">
        <v>0</v>
      </c>
      <c r="W106" s="30">
        <f t="shared" si="59"/>
        <v>300</v>
      </c>
    </row>
    <row r="107" ht="31.9" hidden="1" customHeight="1" spans="1:23">
      <c r="A107" s="28">
        <v>82</v>
      </c>
      <c r="B107" s="32" t="s">
        <v>137</v>
      </c>
      <c r="C107" s="30">
        <f t="shared" si="41"/>
        <v>1.8629</v>
      </c>
      <c r="D107" s="30">
        <f t="shared" si="42"/>
        <v>186.29</v>
      </c>
      <c r="E107" s="30"/>
      <c r="F107" s="30"/>
      <c r="G107" s="24">
        <f t="shared" si="43"/>
        <v>1.8629</v>
      </c>
      <c r="H107" s="24">
        <f t="shared" si="44"/>
        <v>186.29</v>
      </c>
      <c r="I107" s="24">
        <f t="shared" si="45"/>
        <v>1.0629</v>
      </c>
      <c r="J107" s="28">
        <v>0.5</v>
      </c>
      <c r="K107" s="37">
        <v>0.4629</v>
      </c>
      <c r="L107" s="37">
        <v>0.5</v>
      </c>
      <c r="M107" s="37">
        <v>0.5</v>
      </c>
      <c r="N107" s="37"/>
      <c r="O107" s="37"/>
      <c r="P107" s="37">
        <v>0.1</v>
      </c>
      <c r="Q107" s="37">
        <v>0.1</v>
      </c>
      <c r="R107" s="24">
        <f t="shared" si="46"/>
        <v>106.29</v>
      </c>
      <c r="S107" s="30">
        <f t="shared" si="47"/>
        <v>0.8</v>
      </c>
      <c r="T107" s="30">
        <v>0.5</v>
      </c>
      <c r="U107" s="30">
        <v>0</v>
      </c>
      <c r="V107" s="30">
        <v>0.3</v>
      </c>
      <c r="W107" s="30">
        <f t="shared" si="59"/>
        <v>80</v>
      </c>
    </row>
    <row r="108" ht="31.9" hidden="1" customHeight="1" spans="1:23">
      <c r="A108" s="28">
        <v>83</v>
      </c>
      <c r="B108" s="32" t="s">
        <v>138</v>
      </c>
      <c r="C108" s="30">
        <f t="shared" si="41"/>
        <v>3.385</v>
      </c>
      <c r="D108" s="30">
        <f t="shared" si="42"/>
        <v>428.5</v>
      </c>
      <c r="E108" s="30">
        <v>0.3</v>
      </c>
      <c r="F108" s="47">
        <v>120</v>
      </c>
      <c r="G108" s="24">
        <f t="shared" si="43"/>
        <v>3.085</v>
      </c>
      <c r="H108" s="24">
        <f t="shared" si="44"/>
        <v>308.5</v>
      </c>
      <c r="I108" s="24">
        <f t="shared" si="45"/>
        <v>2.975</v>
      </c>
      <c r="J108" s="28">
        <v>1</v>
      </c>
      <c r="K108" s="37">
        <v>0.7875</v>
      </c>
      <c r="L108" s="37">
        <v>0.8</v>
      </c>
      <c r="M108" s="37">
        <v>0.7711</v>
      </c>
      <c r="N108" s="37">
        <v>1</v>
      </c>
      <c r="O108" s="37">
        <v>0.9164</v>
      </c>
      <c r="P108" s="37">
        <v>0.5</v>
      </c>
      <c r="Q108" s="37">
        <v>0.5</v>
      </c>
      <c r="R108" s="24">
        <f t="shared" si="46"/>
        <v>297.5</v>
      </c>
      <c r="S108" s="30">
        <f t="shared" si="47"/>
        <v>0.11</v>
      </c>
      <c r="T108" s="30">
        <v>0.11</v>
      </c>
      <c r="U108" s="30">
        <v>0</v>
      </c>
      <c r="V108" s="30">
        <v>0</v>
      </c>
      <c r="W108" s="30">
        <f t="shared" si="59"/>
        <v>11</v>
      </c>
    </row>
    <row r="109" ht="18.6" customHeight="1" spans="1:4">
      <c r="A109" s="14"/>
      <c r="B109" s="41"/>
      <c r="C109" s="14"/>
      <c r="D109" s="14"/>
    </row>
    <row r="110" ht="18.6" customHeight="1" spans="1:4">
      <c r="A110" s="14"/>
      <c r="B110" s="41"/>
      <c r="C110" s="14"/>
      <c r="D110" s="14"/>
    </row>
    <row r="111" ht="18.6" customHeight="1" spans="1:4">
      <c r="A111" s="14"/>
      <c r="B111" s="41"/>
      <c r="C111" s="14"/>
      <c r="D111" s="14"/>
    </row>
    <row r="112" ht="18.6" customHeight="1" spans="1:4">
      <c r="A112" s="14"/>
      <c r="B112" s="41"/>
      <c r="C112" s="14"/>
      <c r="D112" s="14"/>
    </row>
    <row r="113" ht="18.6" customHeight="1" spans="1:4">
      <c r="A113" s="14"/>
      <c r="B113" s="41"/>
      <c r="C113" s="14"/>
      <c r="D113" s="14"/>
    </row>
    <row r="114" ht="18.6" customHeight="1" spans="1:4">
      <c r="A114" s="14"/>
      <c r="B114" s="41"/>
      <c r="C114" s="14"/>
      <c r="D114" s="14"/>
    </row>
    <row r="115" ht="18.6" customHeight="1" spans="1:4">
      <c r="A115" s="14"/>
      <c r="B115" s="41"/>
      <c r="C115" s="14"/>
      <c r="D115" s="14"/>
    </row>
    <row r="116" ht="18.6" customHeight="1" spans="1:4">
      <c r="A116" s="14"/>
      <c r="B116" s="41"/>
      <c r="C116" s="14"/>
      <c r="D116" s="14"/>
    </row>
    <row r="117" spans="1:8">
      <c r="A117" s="14"/>
      <c r="B117" s="41"/>
      <c r="C117" s="14"/>
      <c r="D117" s="14"/>
      <c r="F117" s="7"/>
      <c r="G117" s="7"/>
      <c r="H117" s="7"/>
    </row>
    <row r="118" spans="1:8">
      <c r="A118" s="14"/>
      <c r="B118" s="41"/>
      <c r="C118" s="14"/>
      <c r="D118" s="14"/>
      <c r="F118" s="7"/>
      <c r="G118" s="7"/>
      <c r="H118" s="7"/>
    </row>
    <row r="119" spans="1:8">
      <c r="A119" s="14"/>
      <c r="B119" s="41"/>
      <c r="C119" s="14"/>
      <c r="D119" s="14"/>
      <c r="F119" s="7"/>
      <c r="G119" s="7"/>
      <c r="H119" s="7"/>
    </row>
    <row r="120" spans="1:8">
      <c r="A120" s="14"/>
      <c r="B120" s="41"/>
      <c r="C120" s="14"/>
      <c r="D120" s="14"/>
      <c r="F120" s="7"/>
      <c r="G120" s="7"/>
      <c r="H120" s="7"/>
    </row>
    <row r="121" spans="1:8">
      <c r="A121" s="14"/>
      <c r="B121" s="41"/>
      <c r="C121" s="14"/>
      <c r="D121" s="14"/>
      <c r="F121" s="7"/>
      <c r="G121" s="7"/>
      <c r="H121" s="7"/>
    </row>
    <row r="122" spans="1:8">
      <c r="A122" s="14"/>
      <c r="B122" s="41"/>
      <c r="C122" s="14"/>
      <c r="D122" s="14"/>
      <c r="F122" s="7"/>
      <c r="G122" s="7"/>
      <c r="H122" s="7"/>
    </row>
    <row r="123" spans="1:8">
      <c r="A123" s="14"/>
      <c r="B123" s="41"/>
      <c r="C123" s="14"/>
      <c r="D123" s="14"/>
      <c r="F123" s="7"/>
      <c r="G123" s="7"/>
      <c r="H123" s="7"/>
    </row>
    <row r="124" spans="1:8">
      <c r="A124" s="14"/>
      <c r="B124" s="41"/>
      <c r="C124" s="14"/>
      <c r="D124" s="14"/>
      <c r="F124" s="7"/>
      <c r="G124" s="7"/>
      <c r="H124" s="7"/>
    </row>
    <row r="125" spans="1:8">
      <c r="A125" s="14"/>
      <c r="B125" s="41"/>
      <c r="C125" s="14"/>
      <c r="D125" s="14"/>
      <c r="F125" s="7"/>
      <c r="G125" s="7"/>
      <c r="H125" s="7"/>
    </row>
    <row r="126" spans="1:8">
      <c r="A126" s="14"/>
      <c r="B126" s="41"/>
      <c r="C126" s="14"/>
      <c r="D126" s="14"/>
      <c r="F126" s="7"/>
      <c r="G126" s="7"/>
      <c r="H126" s="7"/>
    </row>
    <row r="127" spans="1:8">
      <c r="A127" s="14"/>
      <c r="B127" s="41"/>
      <c r="C127" s="14"/>
      <c r="D127" s="14"/>
      <c r="F127" s="7"/>
      <c r="G127" s="7"/>
      <c r="H127" s="7"/>
    </row>
    <row r="128" spans="1:8">
      <c r="A128" s="14"/>
      <c r="B128" s="41"/>
      <c r="C128" s="14"/>
      <c r="D128" s="14"/>
      <c r="F128" s="7"/>
      <c r="G128" s="7"/>
      <c r="H128" s="7"/>
    </row>
    <row r="129" spans="1:8">
      <c r="A129" s="14"/>
      <c r="B129" s="41"/>
      <c r="C129" s="14"/>
      <c r="D129" s="14"/>
      <c r="F129" s="7"/>
      <c r="G129" s="7"/>
      <c r="H129" s="7"/>
    </row>
  </sheetData>
  <mergeCells count="22">
    <mergeCell ref="A2:W2"/>
    <mergeCell ref="V3:W3"/>
    <mergeCell ref="E4:F4"/>
    <mergeCell ref="G4:W4"/>
    <mergeCell ref="E5:F5"/>
    <mergeCell ref="G5:H5"/>
    <mergeCell ref="I5:R5"/>
    <mergeCell ref="S5:W5"/>
    <mergeCell ref="I6:Q6"/>
    <mergeCell ref="S6:V6"/>
    <mergeCell ref="A8:B8"/>
    <mergeCell ref="A4:A7"/>
    <mergeCell ref="B4:B7"/>
    <mergeCell ref="C6:C7"/>
    <mergeCell ref="D6:D7"/>
    <mergeCell ref="E6:E7"/>
    <mergeCell ref="F6:F7"/>
    <mergeCell ref="G6:G7"/>
    <mergeCell ref="H6:H7"/>
    <mergeCell ref="R6:R7"/>
    <mergeCell ref="W6:W7"/>
    <mergeCell ref="C4:D5"/>
  </mergeCells>
  <pageMargins left="0.432638888888889" right="0.275" top="0.751388888888889" bottom="0.550694444444444" header="0.298611111111111" footer="0.298611111111111"/>
  <pageSetup paperSize="9" scale="45" fitToHeight="0" orientation="landscape" horizontalDpi="600" verticalDpi="597"/>
  <headerFooter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附件2-1 退耕还林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阿斯哈尔·朱马巴依</cp:lastModifiedBy>
  <dcterms:created xsi:type="dcterms:W3CDTF">2022-11-27T16:17:00Z</dcterms:created>
  <dcterms:modified xsi:type="dcterms:W3CDTF">2023-02-08T04:35:45Z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