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克州转移支付资金表情况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<sst xmlns="http://schemas.openxmlformats.org/spreadsheetml/2006/main" count="56" uniqueCount="55">
  <si>
    <t>2018年克州转移支付资金情况表</t>
  </si>
  <si>
    <t xml:space="preserve">    单位：万元</t>
  </si>
  <si>
    <t>项      目</t>
  </si>
  <si>
    <t>2017年全州
决算数</t>
  </si>
  <si>
    <t>2018年全州
决算数</t>
  </si>
  <si>
    <t>其中</t>
  </si>
  <si>
    <t>全州2018年较2017年增长%</t>
  </si>
  <si>
    <t>备注</t>
  </si>
  <si>
    <t>本级
决算数</t>
  </si>
  <si>
    <t>县市
决算数</t>
  </si>
  <si>
    <t>本级占
全州的%</t>
  </si>
  <si>
    <t>县市占
全州的%</t>
  </si>
  <si>
    <t>自治区补助收入</t>
  </si>
  <si>
    <t>一般性转移支付小计</t>
  </si>
  <si>
    <t>所得税基数返还</t>
  </si>
  <si>
    <t xml:space="preserve">增值税和消费税税收返还 </t>
  </si>
  <si>
    <t>增值税“五五分享”税收返还收入</t>
  </si>
  <si>
    <t>其他返还性收入</t>
  </si>
  <si>
    <t>原体制补助</t>
  </si>
  <si>
    <t>均衡性转移支付补助</t>
  </si>
  <si>
    <t>县级基本财力保障机制奖补资金</t>
  </si>
  <si>
    <t>结算补助收入</t>
  </si>
  <si>
    <t>资源枯竭型城市转移支付补助支出</t>
  </si>
  <si>
    <t>基层公检法司转移支付收入</t>
  </si>
  <si>
    <t>城乡义务教育转移支付收入</t>
  </si>
  <si>
    <t>基本养老保险金转移支付收入</t>
  </si>
  <si>
    <t>城乡居民医疗保险转移支付收入</t>
  </si>
  <si>
    <t>农村综合改革转移支付收入</t>
  </si>
  <si>
    <t>产粮（油）大县奖励资金收入</t>
  </si>
  <si>
    <t>重点生态功能区转移支付收入</t>
  </si>
  <si>
    <t>固定数额补助收入</t>
  </si>
  <si>
    <t>边境地区转移支付收入</t>
  </si>
  <si>
    <t>贫困地区转移支付收入</t>
  </si>
  <si>
    <t>其他一般性转移支付</t>
  </si>
  <si>
    <t>专项转移支付</t>
  </si>
  <si>
    <t>一般公共服务</t>
  </si>
  <si>
    <t>外交</t>
  </si>
  <si>
    <t>国防</t>
  </si>
  <si>
    <t>公共安全</t>
  </si>
  <si>
    <t>教育</t>
  </si>
  <si>
    <t>科学技术</t>
  </si>
  <si>
    <t>文化体育与传媒</t>
  </si>
  <si>
    <t>社会保障和就业</t>
  </si>
  <si>
    <t>医疗卫生与计划生育</t>
  </si>
  <si>
    <t>节能环保</t>
  </si>
  <si>
    <t>城乡社区</t>
  </si>
  <si>
    <t>农林水</t>
  </si>
  <si>
    <t>交通运输</t>
  </si>
  <si>
    <t>资源勘探信息等</t>
  </si>
  <si>
    <t>商业服务业等</t>
  </si>
  <si>
    <t>金融</t>
  </si>
  <si>
    <t>国土海洋气象等</t>
  </si>
  <si>
    <t>住房保障</t>
  </si>
  <si>
    <t>粮油物资储备</t>
  </si>
  <si>
    <t>其他收入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</si>
</sst>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26" fillId="10" borderId="6" applyNumberFormat="0" applyAlignment="0" applyProtection="0"/>
    <xf numFmtId="0" fontId="16" fillId="10" borderId="1" applyNumberFormat="0" applyAlignment="0" applyProtection="0"/>
    <xf numFmtId="0" fontId="12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  <xf numFmtId="0" fontId="20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left" vertical="center"/>
      <protection locked="0"/>
    </xf>
    <xf numFmtId="176" fontId="4" fillId="0" borderId="12" xfId="0" applyNumberFormat="1" applyFont="1" applyFill="1" applyBorder="1" applyAlignment="1">
      <alignment horizontal="right" vertical="center"/>
    </xf>
    <xf numFmtId="10" fontId="4" fillId="0" borderId="12" xfId="0" applyNumberFormat="1" applyFont="1" applyFill="1" applyBorder="1" applyAlignment="1">
      <alignment horizontal="right" vertical="center"/>
    </xf>
    <xf numFmtId="0" fontId="6" fillId="24" borderId="12" xfId="0" applyFont="1" applyFill="1" applyBorder="1" applyAlignment="1" applyProtection="1">
      <alignment horizontal="left" vertical="center"/>
      <protection locked="0"/>
    </xf>
    <xf numFmtId="176" fontId="7" fillId="24" borderId="12" xfId="0" applyNumberFormat="1" applyFont="1" applyFill="1" applyBorder="1" applyAlignment="1">
      <alignment horizontal="right" vertical="center"/>
    </xf>
    <xf numFmtId="10" fontId="4" fillId="24" borderId="12" xfId="0" applyNumberFormat="1" applyFont="1" applyFill="1" applyBorder="1" applyAlignment="1">
      <alignment horizontal="right" vertical="center"/>
    </xf>
    <xf numFmtId="1" fontId="5" fillId="0" borderId="12" xfId="0" applyNumberFormat="1" applyFont="1" applyFill="1" applyBorder="1" applyAlignment="1" applyProtection="1">
      <alignment horizontal="left" vertical="center"/>
      <protection locked="0"/>
    </xf>
    <xf numFmtId="176" fontId="5" fillId="0" borderId="12" xfId="0" applyNumberFormat="1" applyFont="1" applyFill="1" applyBorder="1" applyAlignment="1">
      <alignment horizontal="right" vertical="center"/>
    </xf>
    <xf numFmtId="10" fontId="5" fillId="0" borderId="12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0" fontId="4" fillId="24" borderId="12" xfId="0" applyNumberFormat="1" applyFont="1" applyFill="1" applyBorder="1" applyAlignment="1" applyProtection="1">
      <alignment horizontal="left" vertical="center"/>
      <protection locked="0"/>
    </xf>
    <xf numFmtId="176" fontId="4" fillId="24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样式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7"/>
  <sheetViews>
    <sheetView tabSelected="1" zoomScale="70" zoomScaleNormal="70" workbookViewId="0" topLeftCell="A1">
      <selection activeCell="A43" sqref="A43"/>
    </sheetView>
  </sheetViews>
  <sheetFormatPr defaultColWidth="9.00390625" defaultRowHeight="14.25"/>
  <cols>
    <col min="1" max="1" width="53.375" style="4" customWidth="1"/>
    <col min="2" max="8" width="18.75390625" style="4" customWidth="1"/>
    <col min="9" max="9" width="18.375" style="4" customWidth="1"/>
    <col min="10" max="11" width="9.00390625" style="4" customWidth="1"/>
    <col min="12" max="12" width="9.75390625" style="4" bestFit="1" customWidth="1"/>
    <col min="13" max="16384" width="9.00390625" style="4" customWidth="1"/>
  </cols>
  <sheetData>
    <row r="1" spans="1:9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0.75" customHeight="1">
      <c r="A2" s="6"/>
      <c r="G2" s="7" t="s">
        <v>1</v>
      </c>
      <c r="H2" s="7"/>
      <c r="I2" s="7"/>
    </row>
    <row r="3" spans="1:9" ht="30.75" customHeight="1">
      <c r="A3" s="8" t="s">
        <v>2</v>
      </c>
      <c r="B3" s="9" t="s">
        <v>3</v>
      </c>
      <c r="C3" s="9" t="s">
        <v>4</v>
      </c>
      <c r="D3" s="10" t="s">
        <v>5</v>
      </c>
      <c r="E3" s="11"/>
      <c r="F3" s="9" t="s">
        <v>6</v>
      </c>
      <c r="G3" s="12" t="s">
        <v>5</v>
      </c>
      <c r="H3" s="12"/>
      <c r="I3" s="14" t="s">
        <v>7</v>
      </c>
    </row>
    <row r="4" spans="1:9" s="1" customFormat="1" ht="48.75" customHeight="1">
      <c r="A4" s="13"/>
      <c r="B4" s="14"/>
      <c r="C4" s="14"/>
      <c r="D4" s="14" t="s">
        <v>8</v>
      </c>
      <c r="E4" s="14" t="s">
        <v>9</v>
      </c>
      <c r="F4" s="9"/>
      <c r="G4" s="9" t="s">
        <v>10</v>
      </c>
      <c r="H4" s="9" t="s">
        <v>11</v>
      </c>
      <c r="I4" s="28"/>
    </row>
    <row r="5" spans="1:12" s="2" customFormat="1" ht="34.5" customHeight="1">
      <c r="A5" s="15" t="s">
        <v>12</v>
      </c>
      <c r="B5" s="16">
        <f>B6+B27</f>
        <v>1132019</v>
      </c>
      <c r="C5" s="16">
        <f>C6+C27</f>
        <v>1395428</v>
      </c>
      <c r="D5" s="16">
        <f>D6+D27</f>
        <v>243663</v>
      </c>
      <c r="E5" s="16">
        <f>E6+E27</f>
        <v>1151765</v>
      </c>
      <c r="F5" s="17">
        <f>(C5-B5)/B5</f>
        <v>0.23268955733075153</v>
      </c>
      <c r="G5" s="17">
        <f>D5/C5</f>
        <v>0.1746152434951857</v>
      </c>
      <c r="H5" s="17">
        <f aca="true" t="shared" si="0" ref="H5:H28">E5/C5</f>
        <v>0.8253847565048142</v>
      </c>
      <c r="I5" s="29"/>
      <c r="L5" s="30"/>
    </row>
    <row r="6" spans="1:12" s="2" customFormat="1" ht="34.5" customHeight="1">
      <c r="A6" s="18" t="s">
        <v>13</v>
      </c>
      <c r="B6" s="19">
        <f>SUM(B7:B26)</f>
        <v>613655</v>
      </c>
      <c r="C6" s="19">
        <f>SUM(C7:C26)</f>
        <v>805502</v>
      </c>
      <c r="D6" s="19">
        <f>SUM(D7:D26)</f>
        <v>122027</v>
      </c>
      <c r="E6" s="19">
        <f>SUM(E7:E26)</f>
        <v>683475</v>
      </c>
      <c r="F6" s="20">
        <f aca="true" t="shared" si="1" ref="F6:F28">(C6-B6)/B6</f>
        <v>0.3126300608648182</v>
      </c>
      <c r="G6" s="20">
        <f aca="true" t="shared" si="2" ref="G6:G28">D6/C6</f>
        <v>0.15149186470052217</v>
      </c>
      <c r="H6" s="20">
        <f t="shared" si="0"/>
        <v>0.8485081352994779</v>
      </c>
      <c r="I6" s="29"/>
      <c r="L6" s="30"/>
    </row>
    <row r="7" spans="1:12" s="3" customFormat="1" ht="34.5" customHeight="1">
      <c r="A7" s="21" t="s">
        <v>14</v>
      </c>
      <c r="B7" s="22">
        <v>400</v>
      </c>
      <c r="C7" s="22">
        <v>400</v>
      </c>
      <c r="D7" s="22">
        <v>-151</v>
      </c>
      <c r="E7" s="22">
        <v>551</v>
      </c>
      <c r="F7" s="17"/>
      <c r="G7" s="23">
        <f t="shared" si="2"/>
        <v>-0.3775</v>
      </c>
      <c r="H7" s="23">
        <f t="shared" si="0"/>
        <v>1.3775</v>
      </c>
      <c r="I7" s="31"/>
      <c r="L7" s="30"/>
    </row>
    <row r="8" spans="1:12" s="3" customFormat="1" ht="34.5" customHeight="1">
      <c r="A8" s="21" t="s">
        <v>15</v>
      </c>
      <c r="B8" s="22">
        <v>4493</v>
      </c>
      <c r="C8" s="22">
        <v>4493</v>
      </c>
      <c r="D8" s="22">
        <v>545</v>
      </c>
      <c r="E8" s="22">
        <f>C8-D8</f>
        <v>3948</v>
      </c>
      <c r="F8" s="23"/>
      <c r="G8" s="23">
        <f t="shared" si="2"/>
        <v>0.12129979968840418</v>
      </c>
      <c r="H8" s="23">
        <f t="shared" si="0"/>
        <v>0.8787002003115958</v>
      </c>
      <c r="I8" s="31"/>
      <c r="L8" s="30"/>
    </row>
    <row r="9" spans="1:12" s="3" customFormat="1" ht="34.5" customHeight="1">
      <c r="A9" s="21" t="s">
        <v>16</v>
      </c>
      <c r="B9" s="22">
        <v>6600</v>
      </c>
      <c r="C9" s="22">
        <v>3200</v>
      </c>
      <c r="D9" s="22"/>
      <c r="E9" s="22">
        <f>C9-D9</f>
        <v>3200</v>
      </c>
      <c r="F9" s="23">
        <f t="shared" si="1"/>
        <v>-0.5151515151515151</v>
      </c>
      <c r="G9" s="23">
        <f t="shared" si="2"/>
        <v>0</v>
      </c>
      <c r="H9" s="23">
        <f t="shared" si="0"/>
        <v>1</v>
      </c>
      <c r="I9" s="31"/>
      <c r="L9" s="30"/>
    </row>
    <row r="10" spans="1:12" s="3" customFormat="1" ht="34.5" customHeight="1">
      <c r="A10" s="21" t="s">
        <v>17</v>
      </c>
      <c r="B10" s="22"/>
      <c r="C10" s="22">
        <v>16</v>
      </c>
      <c r="D10" s="22">
        <v>0</v>
      </c>
      <c r="E10" s="22">
        <v>16</v>
      </c>
      <c r="F10" s="23"/>
      <c r="G10" s="23"/>
      <c r="H10" s="23">
        <f t="shared" si="0"/>
        <v>1</v>
      </c>
      <c r="I10" s="31"/>
      <c r="L10" s="30"/>
    </row>
    <row r="11" spans="1:12" s="3" customFormat="1" ht="34.5" customHeight="1">
      <c r="A11" s="21" t="s">
        <v>18</v>
      </c>
      <c r="B11" s="22">
        <v>22815</v>
      </c>
      <c r="C11" s="22">
        <v>22815</v>
      </c>
      <c r="D11" s="22">
        <v>9160</v>
      </c>
      <c r="E11" s="22">
        <v>13655</v>
      </c>
      <c r="F11" s="23">
        <f t="shared" si="1"/>
        <v>0</v>
      </c>
      <c r="G11" s="23">
        <f t="shared" si="2"/>
        <v>0.4014902476440938</v>
      </c>
      <c r="H11" s="23">
        <f t="shared" si="0"/>
        <v>0.5985097523559062</v>
      </c>
      <c r="I11" s="31"/>
      <c r="L11" s="30"/>
    </row>
    <row r="12" spans="1:12" s="3" customFormat="1" ht="34.5" customHeight="1">
      <c r="A12" s="24" t="s">
        <v>19</v>
      </c>
      <c r="B12" s="22">
        <v>161774</v>
      </c>
      <c r="C12" s="22">
        <v>161355</v>
      </c>
      <c r="D12" s="22">
        <v>43939</v>
      </c>
      <c r="E12" s="22">
        <v>117416</v>
      </c>
      <c r="F12" s="23">
        <f t="shared" si="1"/>
        <v>-0.002590033009012573</v>
      </c>
      <c r="G12" s="23">
        <f t="shared" si="2"/>
        <v>0.27231260264633883</v>
      </c>
      <c r="H12" s="23">
        <f t="shared" si="0"/>
        <v>0.7276873973536612</v>
      </c>
      <c r="I12" s="31"/>
      <c r="L12" s="30"/>
    </row>
    <row r="13" spans="1:12" s="3" customFormat="1" ht="34.5" customHeight="1">
      <c r="A13" s="24" t="s">
        <v>20</v>
      </c>
      <c r="B13" s="22">
        <v>74195</v>
      </c>
      <c r="C13" s="22">
        <v>76526</v>
      </c>
      <c r="D13" s="22">
        <v>16</v>
      </c>
      <c r="E13" s="22">
        <v>76510</v>
      </c>
      <c r="F13" s="23">
        <f t="shared" si="1"/>
        <v>0.031417211402385604</v>
      </c>
      <c r="G13" s="23">
        <f t="shared" si="2"/>
        <v>0.00020907926717716855</v>
      </c>
      <c r="H13" s="23">
        <f t="shared" si="0"/>
        <v>0.9997909207328228</v>
      </c>
      <c r="I13" s="31"/>
      <c r="L13" s="30"/>
    </row>
    <row r="14" spans="1:12" s="3" customFormat="1" ht="34.5" customHeight="1">
      <c r="A14" s="24" t="s">
        <v>21</v>
      </c>
      <c r="B14" s="22">
        <v>7624</v>
      </c>
      <c r="C14" s="22">
        <v>39574</v>
      </c>
      <c r="D14" s="22">
        <v>9574</v>
      </c>
      <c r="E14" s="22">
        <v>30000</v>
      </c>
      <c r="F14" s="23">
        <f t="shared" si="1"/>
        <v>4.190713536201469</v>
      </c>
      <c r="G14" s="23">
        <f t="shared" si="2"/>
        <v>0.24192651741042098</v>
      </c>
      <c r="H14" s="23">
        <f t="shared" si="0"/>
        <v>0.758073482589579</v>
      </c>
      <c r="I14" s="31"/>
      <c r="L14" s="30"/>
    </row>
    <row r="15" spans="1:12" s="3" customFormat="1" ht="34.5" customHeight="1">
      <c r="A15" s="24" t="s">
        <v>22</v>
      </c>
      <c r="B15" s="22">
        <v>2165</v>
      </c>
      <c r="C15" s="22">
        <v>1938</v>
      </c>
      <c r="D15" s="22"/>
      <c r="E15" s="22">
        <f>C15-D15</f>
        <v>1938</v>
      </c>
      <c r="F15" s="23">
        <f t="shared" si="1"/>
        <v>-0.1048498845265589</v>
      </c>
      <c r="G15" s="23">
        <f t="shared" si="2"/>
        <v>0</v>
      </c>
      <c r="H15" s="23">
        <f t="shared" si="0"/>
        <v>1</v>
      </c>
      <c r="I15" s="31"/>
      <c r="L15" s="30"/>
    </row>
    <row r="16" spans="1:12" s="3" customFormat="1" ht="34.5" customHeight="1">
      <c r="A16" s="24" t="s">
        <v>23</v>
      </c>
      <c r="B16" s="22"/>
      <c r="C16" s="22">
        <v>23938</v>
      </c>
      <c r="D16" s="22">
        <v>4290</v>
      </c>
      <c r="E16" s="22">
        <v>19648</v>
      </c>
      <c r="F16" s="23"/>
      <c r="G16" s="23">
        <f t="shared" si="2"/>
        <v>0.17921296683098004</v>
      </c>
      <c r="H16" s="23">
        <f t="shared" si="0"/>
        <v>0.82078703316902</v>
      </c>
      <c r="I16" s="31"/>
      <c r="L16" s="30"/>
    </row>
    <row r="17" spans="1:12" s="3" customFormat="1" ht="34.5" customHeight="1">
      <c r="A17" s="24" t="s">
        <v>24</v>
      </c>
      <c r="B17" s="22">
        <v>10323</v>
      </c>
      <c r="C17" s="22">
        <v>16820</v>
      </c>
      <c r="D17" s="22">
        <v>100</v>
      </c>
      <c r="E17" s="22">
        <v>16720</v>
      </c>
      <c r="F17" s="23">
        <f t="shared" si="1"/>
        <v>0.6293713067906617</v>
      </c>
      <c r="G17" s="23">
        <f t="shared" si="2"/>
        <v>0.005945303210463734</v>
      </c>
      <c r="H17" s="23">
        <f t="shared" si="0"/>
        <v>0.9940546967895363</v>
      </c>
      <c r="I17" s="31"/>
      <c r="L17" s="30"/>
    </row>
    <row r="18" spans="1:12" s="3" customFormat="1" ht="34.5" customHeight="1">
      <c r="A18" s="24" t="s">
        <v>25</v>
      </c>
      <c r="B18" s="22"/>
      <c r="C18" s="22">
        <v>9517</v>
      </c>
      <c r="D18" s="22">
        <v>2881</v>
      </c>
      <c r="E18" s="22">
        <v>6636</v>
      </c>
      <c r="F18" s="23"/>
      <c r="G18" s="23">
        <f t="shared" si="2"/>
        <v>0.30272144583377114</v>
      </c>
      <c r="H18" s="23">
        <f t="shared" si="0"/>
        <v>0.6972785541662289</v>
      </c>
      <c r="I18" s="31"/>
      <c r="L18" s="30"/>
    </row>
    <row r="19" spans="1:12" s="3" customFormat="1" ht="34.5" customHeight="1">
      <c r="A19" s="24" t="s">
        <v>26</v>
      </c>
      <c r="B19" s="22">
        <v>20318</v>
      </c>
      <c r="C19" s="22">
        <v>23488</v>
      </c>
      <c r="D19" s="22">
        <v>17</v>
      </c>
      <c r="E19" s="22">
        <v>23471</v>
      </c>
      <c r="F19" s="23">
        <f t="shared" si="1"/>
        <v>0.15601929323752337</v>
      </c>
      <c r="G19" s="23">
        <f t="shared" si="2"/>
        <v>0.0007237738419618528</v>
      </c>
      <c r="H19" s="23">
        <f t="shared" si="0"/>
        <v>0.9992762261580381</v>
      </c>
      <c r="I19" s="31"/>
      <c r="L19" s="30"/>
    </row>
    <row r="20" spans="1:12" s="3" customFormat="1" ht="34.5" customHeight="1">
      <c r="A20" s="24" t="s">
        <v>27</v>
      </c>
      <c r="B20" s="22">
        <v>368</v>
      </c>
      <c r="C20" s="22">
        <v>2400</v>
      </c>
      <c r="D20" s="22">
        <v>140</v>
      </c>
      <c r="E20" s="22">
        <v>2260</v>
      </c>
      <c r="F20" s="23">
        <f t="shared" si="1"/>
        <v>5.521739130434782</v>
      </c>
      <c r="G20" s="23">
        <f t="shared" si="2"/>
        <v>0.058333333333333334</v>
      </c>
      <c r="H20" s="23">
        <f t="shared" si="0"/>
        <v>0.9416666666666667</v>
      </c>
      <c r="I20" s="31"/>
      <c r="L20" s="30"/>
    </row>
    <row r="21" spans="1:12" s="3" customFormat="1" ht="34.5" customHeight="1">
      <c r="A21" s="24" t="s">
        <v>28</v>
      </c>
      <c r="B21" s="22">
        <v>2047</v>
      </c>
      <c r="C21" s="22">
        <v>2072</v>
      </c>
      <c r="D21" s="22"/>
      <c r="E21" s="22">
        <f>C21-D21</f>
        <v>2072</v>
      </c>
      <c r="F21" s="23">
        <f t="shared" si="1"/>
        <v>0.012212994626282364</v>
      </c>
      <c r="G21" s="23">
        <f t="shared" si="2"/>
        <v>0</v>
      </c>
      <c r="H21" s="23">
        <f t="shared" si="0"/>
        <v>1</v>
      </c>
      <c r="I21" s="31"/>
      <c r="L21" s="30"/>
    </row>
    <row r="22" spans="1:12" s="3" customFormat="1" ht="34.5" customHeight="1">
      <c r="A22" s="24" t="s">
        <v>29</v>
      </c>
      <c r="B22" s="22">
        <v>22101</v>
      </c>
      <c r="C22" s="22">
        <v>30534</v>
      </c>
      <c r="D22" s="22"/>
      <c r="E22" s="22">
        <f>C22-D22</f>
        <v>30534</v>
      </c>
      <c r="F22" s="23">
        <f t="shared" si="1"/>
        <v>0.38156644495724173</v>
      </c>
      <c r="G22" s="23">
        <f t="shared" si="2"/>
        <v>0</v>
      </c>
      <c r="H22" s="23">
        <f t="shared" si="0"/>
        <v>1</v>
      </c>
      <c r="I22" s="31"/>
      <c r="L22" s="30"/>
    </row>
    <row r="23" spans="1:12" s="3" customFormat="1" ht="34.5" customHeight="1">
      <c r="A23" s="24" t="s">
        <v>30</v>
      </c>
      <c r="B23" s="22">
        <v>215923</v>
      </c>
      <c r="C23" s="22">
        <v>266337</v>
      </c>
      <c r="D23" s="22">
        <v>47824</v>
      </c>
      <c r="E23" s="22">
        <v>218513</v>
      </c>
      <c r="F23" s="23">
        <f t="shared" si="1"/>
        <v>0.2334813799363662</v>
      </c>
      <c r="G23" s="23">
        <f t="shared" si="2"/>
        <v>0.17956198350210448</v>
      </c>
      <c r="H23" s="23">
        <f t="shared" si="0"/>
        <v>0.8204380164978955</v>
      </c>
      <c r="I23" s="31"/>
      <c r="L23" s="30"/>
    </row>
    <row r="24" spans="1:12" s="3" customFormat="1" ht="34.5" customHeight="1">
      <c r="A24" s="24" t="s">
        <v>31</v>
      </c>
      <c r="B24" s="22">
        <v>20795</v>
      </c>
      <c r="C24" s="22">
        <v>21253</v>
      </c>
      <c r="D24" s="22">
        <v>3552</v>
      </c>
      <c r="E24" s="22">
        <v>17701</v>
      </c>
      <c r="F24" s="23">
        <f t="shared" si="1"/>
        <v>0.022024525126232267</v>
      </c>
      <c r="G24" s="23">
        <f t="shared" si="2"/>
        <v>0.16712934644520774</v>
      </c>
      <c r="H24" s="23">
        <f t="shared" si="0"/>
        <v>0.8328706535547923</v>
      </c>
      <c r="I24" s="31"/>
      <c r="L24" s="30"/>
    </row>
    <row r="25" spans="1:12" s="3" customFormat="1" ht="34.5" customHeight="1">
      <c r="A25" s="24" t="s">
        <v>32</v>
      </c>
      <c r="B25" s="22">
        <v>41714</v>
      </c>
      <c r="C25" s="22">
        <v>98826</v>
      </c>
      <c r="D25" s="22">
        <v>140</v>
      </c>
      <c r="E25" s="22">
        <v>98686</v>
      </c>
      <c r="F25" s="23">
        <f t="shared" si="1"/>
        <v>1.369132665292228</v>
      </c>
      <c r="G25" s="23">
        <f t="shared" si="2"/>
        <v>0.0014166312508853945</v>
      </c>
      <c r="H25" s="23">
        <f t="shared" si="0"/>
        <v>0.9985833687491146</v>
      </c>
      <c r="I25" s="31"/>
      <c r="L25" s="30"/>
    </row>
    <row r="26" spans="1:12" s="3" customFormat="1" ht="34.5" customHeight="1">
      <c r="A26" s="24" t="s">
        <v>33</v>
      </c>
      <c r="B26" s="22"/>
      <c r="C26" s="22">
        <v>0</v>
      </c>
      <c r="D26" s="16"/>
      <c r="E26" s="22">
        <f>C26-D26</f>
        <v>0</v>
      </c>
      <c r="F26" s="17"/>
      <c r="G26" s="17"/>
      <c r="H26" s="17"/>
      <c r="I26" s="31"/>
      <c r="L26" s="30"/>
    </row>
    <row r="27" spans="1:12" s="3" customFormat="1" ht="34.5" customHeight="1">
      <c r="A27" s="25" t="s">
        <v>34</v>
      </c>
      <c r="B27" s="26">
        <v>518364</v>
      </c>
      <c r="C27" s="26">
        <v>589926</v>
      </c>
      <c r="D27" s="26">
        <f>C27-E27</f>
        <v>121636</v>
      </c>
      <c r="E27" s="26">
        <v>468290</v>
      </c>
      <c r="F27" s="20">
        <f t="shared" si="1"/>
        <v>0.13805356853485196</v>
      </c>
      <c r="G27" s="20">
        <f t="shared" si="2"/>
        <v>0.20618857280404662</v>
      </c>
      <c r="H27" s="20">
        <f t="shared" si="0"/>
        <v>0.7938114271959534</v>
      </c>
      <c r="I27" s="31"/>
      <c r="L27" s="30"/>
    </row>
    <row r="28" spans="1:9" s="3" customFormat="1" ht="36.75" customHeight="1">
      <c r="A28" s="24" t="s">
        <v>35</v>
      </c>
      <c r="B28" s="22">
        <v>16064</v>
      </c>
      <c r="C28" s="22">
        <v>18168</v>
      </c>
      <c r="D28" s="22">
        <v>4976</v>
      </c>
      <c r="E28" s="27">
        <v>13192</v>
      </c>
      <c r="F28" s="23">
        <f t="shared" si="1"/>
        <v>0.13097609561752988</v>
      </c>
      <c r="G28" s="23">
        <f t="shared" si="2"/>
        <v>0.27388815499779834</v>
      </c>
      <c r="H28" s="23">
        <f t="shared" si="0"/>
        <v>0.7261118450022017</v>
      </c>
      <c r="I28" s="31"/>
    </row>
    <row r="29" spans="1:9" ht="36.75" customHeight="1">
      <c r="A29" s="24" t="s">
        <v>36</v>
      </c>
      <c r="B29" s="22"/>
      <c r="C29" s="22"/>
      <c r="D29" s="22">
        <v>0</v>
      </c>
      <c r="E29" s="27">
        <v>0</v>
      </c>
      <c r="F29" s="23"/>
      <c r="G29" s="23"/>
      <c r="H29" s="23"/>
      <c r="I29" s="32"/>
    </row>
    <row r="30" spans="1:9" ht="36.75" customHeight="1">
      <c r="A30" s="24" t="s">
        <v>37</v>
      </c>
      <c r="B30" s="22">
        <v>482</v>
      </c>
      <c r="C30" s="22">
        <v>1247</v>
      </c>
      <c r="D30" s="22">
        <v>424</v>
      </c>
      <c r="E30" s="27">
        <v>823</v>
      </c>
      <c r="F30" s="23">
        <f aca="true" t="shared" si="3" ref="F29:F47">(C30-B30)/B30</f>
        <v>1.5871369294605808</v>
      </c>
      <c r="G30" s="23">
        <f aca="true" t="shared" si="4" ref="G29:G47">D30/C30</f>
        <v>0.3400160384923817</v>
      </c>
      <c r="H30" s="23">
        <f aca="true" t="shared" si="5" ref="H29:H47">E30/C30</f>
        <v>0.6599839615076183</v>
      </c>
      <c r="I30" s="32"/>
    </row>
    <row r="31" spans="1:9" ht="36.75" customHeight="1">
      <c r="A31" s="24" t="s">
        <v>38</v>
      </c>
      <c r="B31" s="22">
        <v>32592</v>
      </c>
      <c r="C31" s="22">
        <v>11726</v>
      </c>
      <c r="D31" s="22">
        <v>4507</v>
      </c>
      <c r="E31" s="27">
        <v>7219</v>
      </c>
      <c r="F31" s="23">
        <f t="shared" si="3"/>
        <v>-0.6402184585174275</v>
      </c>
      <c r="G31" s="23">
        <f t="shared" si="4"/>
        <v>0.3843595428961283</v>
      </c>
      <c r="H31" s="23">
        <f t="shared" si="5"/>
        <v>0.6156404571038717</v>
      </c>
      <c r="I31" s="32"/>
    </row>
    <row r="32" spans="1:9" ht="36.75" customHeight="1">
      <c r="A32" s="24" t="s">
        <v>39</v>
      </c>
      <c r="B32" s="22">
        <v>66914</v>
      </c>
      <c r="C32" s="22">
        <v>52395</v>
      </c>
      <c r="D32" s="22">
        <v>7114</v>
      </c>
      <c r="E32" s="27">
        <v>45281</v>
      </c>
      <c r="F32" s="23">
        <f t="shared" si="3"/>
        <v>-0.2169800041844756</v>
      </c>
      <c r="G32" s="23">
        <f t="shared" si="4"/>
        <v>0.13577631453382957</v>
      </c>
      <c r="H32" s="23">
        <f t="shared" si="5"/>
        <v>0.8642236854661705</v>
      </c>
      <c r="I32" s="32"/>
    </row>
    <row r="33" spans="1:9" ht="36.75" customHeight="1">
      <c r="A33" s="24" t="s">
        <v>40</v>
      </c>
      <c r="B33" s="22">
        <v>540</v>
      </c>
      <c r="C33" s="22">
        <v>385</v>
      </c>
      <c r="D33" s="22">
        <v>122</v>
      </c>
      <c r="E33" s="27">
        <v>263</v>
      </c>
      <c r="F33" s="23">
        <f t="shared" si="3"/>
        <v>-0.28703703703703703</v>
      </c>
      <c r="G33" s="23">
        <f t="shared" si="4"/>
        <v>0.3168831168831169</v>
      </c>
      <c r="H33" s="23">
        <f t="shared" si="5"/>
        <v>0.6831168831168831</v>
      </c>
      <c r="I33" s="32"/>
    </row>
    <row r="34" spans="1:9" ht="36.75" customHeight="1">
      <c r="A34" s="24" t="s">
        <v>41</v>
      </c>
      <c r="B34" s="22">
        <v>4410</v>
      </c>
      <c r="C34" s="22">
        <v>5641</v>
      </c>
      <c r="D34" s="22">
        <v>1752</v>
      </c>
      <c r="E34" s="27">
        <v>3889</v>
      </c>
      <c r="F34" s="23">
        <f t="shared" si="3"/>
        <v>0.27913832199546484</v>
      </c>
      <c r="G34" s="23">
        <f t="shared" si="4"/>
        <v>0.3105832299237724</v>
      </c>
      <c r="H34" s="23">
        <f t="shared" si="5"/>
        <v>0.6894167700762276</v>
      </c>
      <c r="I34" s="32"/>
    </row>
    <row r="35" spans="1:9" ht="36.75" customHeight="1">
      <c r="A35" s="24" t="s">
        <v>42</v>
      </c>
      <c r="B35" s="22">
        <v>90771</v>
      </c>
      <c r="C35" s="22">
        <v>67237</v>
      </c>
      <c r="D35" s="22">
        <v>5394</v>
      </c>
      <c r="E35" s="27">
        <v>61843</v>
      </c>
      <c r="F35" s="23">
        <f t="shared" si="3"/>
        <v>-0.2592678278304745</v>
      </c>
      <c r="G35" s="23">
        <f t="shared" si="4"/>
        <v>0.08022368636316314</v>
      </c>
      <c r="H35" s="23">
        <f t="shared" si="5"/>
        <v>0.9197763136368369</v>
      </c>
      <c r="I35" s="32"/>
    </row>
    <row r="36" spans="1:9" ht="36.75" customHeight="1">
      <c r="A36" s="24" t="s">
        <v>43</v>
      </c>
      <c r="B36" s="22">
        <v>21849</v>
      </c>
      <c r="C36" s="22">
        <v>28395</v>
      </c>
      <c r="D36" s="22">
        <v>6183</v>
      </c>
      <c r="E36" s="27">
        <v>22212</v>
      </c>
      <c r="F36" s="23">
        <f t="shared" si="3"/>
        <v>0.2996018124399286</v>
      </c>
      <c r="G36" s="23">
        <f t="shared" si="4"/>
        <v>0.21774960380348654</v>
      </c>
      <c r="H36" s="23">
        <f t="shared" si="5"/>
        <v>0.7822503961965135</v>
      </c>
      <c r="I36" s="32"/>
    </row>
    <row r="37" spans="1:9" ht="36.75" customHeight="1">
      <c r="A37" s="24" t="s">
        <v>44</v>
      </c>
      <c r="B37" s="22">
        <v>7514</v>
      </c>
      <c r="C37" s="22">
        <v>8376</v>
      </c>
      <c r="D37" s="22">
        <v>3351</v>
      </c>
      <c r="E37" s="27">
        <v>5025</v>
      </c>
      <c r="F37" s="23">
        <f t="shared" si="3"/>
        <v>0.11471919084375831</v>
      </c>
      <c r="G37" s="23">
        <f t="shared" si="4"/>
        <v>0.40007163323782235</v>
      </c>
      <c r="H37" s="23">
        <f t="shared" si="5"/>
        <v>0.5999283667621776</v>
      </c>
      <c r="I37" s="32"/>
    </row>
    <row r="38" spans="1:9" ht="36.75" customHeight="1">
      <c r="A38" s="24" t="s">
        <v>45</v>
      </c>
      <c r="B38" s="22">
        <v>1443</v>
      </c>
      <c r="C38" s="22">
        <v>15398</v>
      </c>
      <c r="D38" s="22">
        <v>20</v>
      </c>
      <c r="E38" s="27">
        <v>15378</v>
      </c>
      <c r="F38" s="23">
        <f t="shared" si="3"/>
        <v>9.67082467082467</v>
      </c>
      <c r="G38" s="23">
        <f t="shared" si="4"/>
        <v>0.0012988699831146902</v>
      </c>
      <c r="H38" s="23">
        <f t="shared" si="5"/>
        <v>0.9987011300168853</v>
      </c>
      <c r="I38" s="32"/>
    </row>
    <row r="39" spans="1:9" ht="36.75" customHeight="1">
      <c r="A39" s="24" t="s">
        <v>46</v>
      </c>
      <c r="B39" s="22">
        <v>102454</v>
      </c>
      <c r="C39" s="22">
        <v>155463</v>
      </c>
      <c r="D39" s="22">
        <v>36619</v>
      </c>
      <c r="E39" s="27">
        <v>118844</v>
      </c>
      <c r="F39" s="23">
        <f t="shared" si="3"/>
        <v>0.51739317156968</v>
      </c>
      <c r="G39" s="23">
        <f t="shared" si="4"/>
        <v>0.23554800820774074</v>
      </c>
      <c r="H39" s="23">
        <f t="shared" si="5"/>
        <v>0.7644519917922592</v>
      </c>
      <c r="I39" s="32"/>
    </row>
    <row r="40" spans="1:9" ht="36.75" customHeight="1">
      <c r="A40" s="24" t="s">
        <v>47</v>
      </c>
      <c r="B40" s="22">
        <v>55003</v>
      </c>
      <c r="C40" s="22">
        <v>68248</v>
      </c>
      <c r="D40" s="22">
        <v>45122</v>
      </c>
      <c r="E40" s="27">
        <v>23126</v>
      </c>
      <c r="F40" s="23">
        <f t="shared" si="3"/>
        <v>0.24080504699743652</v>
      </c>
      <c r="G40" s="23">
        <f t="shared" si="4"/>
        <v>0.6611475794162466</v>
      </c>
      <c r="H40" s="23">
        <f t="shared" si="5"/>
        <v>0.33885242058375337</v>
      </c>
      <c r="I40" s="32"/>
    </row>
    <row r="41" spans="1:9" ht="36.75" customHeight="1">
      <c r="A41" s="24" t="s">
        <v>48</v>
      </c>
      <c r="B41" s="22">
        <v>4636</v>
      </c>
      <c r="C41" s="22">
        <v>5583</v>
      </c>
      <c r="D41" s="22">
        <v>1553</v>
      </c>
      <c r="E41" s="27">
        <v>4030</v>
      </c>
      <c r="F41" s="23">
        <f t="shared" si="3"/>
        <v>0.2042709232096635</v>
      </c>
      <c r="G41" s="23">
        <f t="shared" si="4"/>
        <v>0.27816586064839693</v>
      </c>
      <c r="H41" s="23">
        <f t="shared" si="5"/>
        <v>0.7218341393516031</v>
      </c>
      <c r="I41" s="32"/>
    </row>
    <row r="42" spans="1:9" ht="36.75" customHeight="1">
      <c r="A42" s="24" t="s">
        <v>49</v>
      </c>
      <c r="B42" s="22">
        <v>3913</v>
      </c>
      <c r="C42" s="22">
        <v>3179</v>
      </c>
      <c r="D42" s="22">
        <v>201</v>
      </c>
      <c r="E42" s="27">
        <v>2978</v>
      </c>
      <c r="F42" s="23">
        <f t="shared" si="3"/>
        <v>-0.18757986199846666</v>
      </c>
      <c r="G42" s="23">
        <f t="shared" si="4"/>
        <v>0.06322743000943692</v>
      </c>
      <c r="H42" s="23">
        <f t="shared" si="5"/>
        <v>0.936772569990563</v>
      </c>
      <c r="I42" s="32"/>
    </row>
    <row r="43" spans="1:9" ht="36.75" customHeight="1">
      <c r="A43" s="24" t="s">
        <v>50</v>
      </c>
      <c r="B43" s="22"/>
      <c r="C43" s="22"/>
      <c r="D43" s="22">
        <v>0</v>
      </c>
      <c r="E43" s="27">
        <v>0</v>
      </c>
      <c r="F43" s="23"/>
      <c r="G43" s="23"/>
      <c r="H43" s="23"/>
      <c r="I43" s="32"/>
    </row>
    <row r="44" spans="1:9" ht="36.75" customHeight="1">
      <c r="A44" s="24" t="s">
        <v>51</v>
      </c>
      <c r="B44" s="22">
        <v>5839</v>
      </c>
      <c r="C44" s="22">
        <v>4098</v>
      </c>
      <c r="D44" s="22">
        <v>1448</v>
      </c>
      <c r="E44" s="27">
        <v>2650</v>
      </c>
      <c r="F44" s="23">
        <f t="shared" si="3"/>
        <v>-0.29816749443397844</v>
      </c>
      <c r="G44" s="23">
        <f t="shared" si="4"/>
        <v>0.35334309419228893</v>
      </c>
      <c r="H44" s="23">
        <f t="shared" si="5"/>
        <v>0.6466569058077111</v>
      </c>
      <c r="I44" s="32"/>
    </row>
    <row r="45" spans="1:9" ht="36.75" customHeight="1">
      <c r="A45" s="24" t="s">
        <v>52</v>
      </c>
      <c r="B45" s="22">
        <v>80362</v>
      </c>
      <c r="C45" s="22">
        <v>48728</v>
      </c>
      <c r="D45" s="22">
        <v>0</v>
      </c>
      <c r="E45" s="27">
        <v>48728</v>
      </c>
      <c r="F45" s="23">
        <f t="shared" si="3"/>
        <v>-0.3936437619770538</v>
      </c>
      <c r="G45" s="23">
        <f t="shared" si="4"/>
        <v>0</v>
      </c>
      <c r="H45" s="23">
        <f t="shared" si="5"/>
        <v>1</v>
      </c>
      <c r="I45" s="32"/>
    </row>
    <row r="46" spans="1:9" ht="36.75" customHeight="1">
      <c r="A46" s="24" t="s">
        <v>53</v>
      </c>
      <c r="B46" s="22">
        <v>365</v>
      </c>
      <c r="C46" s="22">
        <v>526</v>
      </c>
      <c r="D46" s="22">
        <v>228</v>
      </c>
      <c r="E46" s="27">
        <v>298</v>
      </c>
      <c r="F46" s="23">
        <f t="shared" si="3"/>
        <v>0.4410958904109589</v>
      </c>
      <c r="G46" s="23">
        <f t="shared" si="4"/>
        <v>0.43346007604562736</v>
      </c>
      <c r="H46" s="23">
        <f t="shared" si="5"/>
        <v>0.5665399239543726</v>
      </c>
      <c r="I46" s="32"/>
    </row>
    <row r="47" spans="1:9" ht="36.75" customHeight="1">
      <c r="A47" s="24" t="s">
        <v>54</v>
      </c>
      <c r="B47" s="22">
        <v>23213</v>
      </c>
      <c r="C47" s="22">
        <v>95133</v>
      </c>
      <c r="D47" s="22">
        <v>2622</v>
      </c>
      <c r="E47" s="27">
        <v>92511</v>
      </c>
      <c r="F47" s="23">
        <f t="shared" si="3"/>
        <v>3.0982639038469824</v>
      </c>
      <c r="G47" s="23">
        <f t="shared" si="4"/>
        <v>0.02756141402037148</v>
      </c>
      <c r="H47" s="23">
        <f t="shared" si="5"/>
        <v>0.9724385859796285</v>
      </c>
      <c r="I47" s="32"/>
    </row>
  </sheetData>
  <sheetProtection/>
  <mergeCells count="9">
    <mergeCell ref="A1:I1"/>
    <mergeCell ref="G2:I2"/>
    <mergeCell ref="D3:E3"/>
    <mergeCell ref="G3:H3"/>
    <mergeCell ref="A3:A4"/>
    <mergeCell ref="B3:B4"/>
    <mergeCell ref="C3:C4"/>
    <mergeCell ref="F3:F4"/>
    <mergeCell ref="I3:I4"/>
  </mergeCells>
  <printOptions horizontalCentered="1"/>
  <pageMargins left="0.4724409448818898" right="0.4724409448818898" top="0.4724409448818898" bottom="0.4724409448818898" header="0.31496062992125984" footer="0.31496062992125984"/>
  <pageSetup fitToHeight="1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2019-06-22T10:45:13Z</cp:lastPrinted>
  <dcterms:created xsi:type="dcterms:W3CDTF">2012-12-27T03:21:05Z</dcterms:created>
  <dcterms:modified xsi:type="dcterms:W3CDTF">2019-10-30T09:00:38Z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KSOReadingLayo">
    <vt:bool>true</vt:bool>
  </property>
</Properties>
</file>