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7" activeTab="0"/>
  </bookViews>
  <sheets>
    <sheet name="封面" sheetId="1" r:id="rId1"/>
    <sheet name="目录" sheetId="2" r:id="rId2"/>
    <sheet name="2017年全州收入-1" sheetId="3" r:id="rId3"/>
    <sheet name="2017年全州支出-2" sheetId="4" r:id="rId4"/>
    <sheet name="2017年本级收入-3" sheetId="5" r:id="rId5"/>
    <sheet name="2017年本级支出-4" sheetId="6" r:id="rId6"/>
    <sheet name="2018年全州收入-5" sheetId="7" r:id="rId7"/>
    <sheet name="2018年全州支出-6" sheetId="8" r:id="rId8"/>
    <sheet name="2018年本级收入-7" sheetId="9" r:id="rId9"/>
    <sheet name="2018年本级支出-表8" sheetId="10" r:id="rId10"/>
    <sheet name="2018年本级收支明细-表9  " sheetId="11" r:id="rId11"/>
    <sheet name="债务限额及余额情况表" sheetId="12" r:id="rId12"/>
    <sheet name="2018年克州转移支付资金情况表" sheetId="13" r:id="rId13"/>
    <sheet name="Sheet2" sheetId="14" r:id="rId14"/>
  </sheets>
  <definedNames>
    <definedName name="_xlnm.Print_Area" localSheetId="4">'2017年本级收入-3'!$A$1:$D$34</definedName>
    <definedName name="_xlnm.Print_Area" localSheetId="5">'2017年本级支出-4'!$A$1:$D$29</definedName>
    <definedName name="_xlnm.Print_Area" localSheetId="2">'2017年全州收入-1'!$A$1:$D$32</definedName>
    <definedName name="_xlnm.Print_Area" localSheetId="3">'2017年全州支出-2'!$A$1:$E$30</definedName>
    <definedName name="_xlnm.Print_Area" localSheetId="8">'2018年本级收入-7'!$A$1:$D$33</definedName>
    <definedName name="_xlnm.Print_Area" localSheetId="10">'2018年本级收支明细-表9  '!$A$1:$G$251</definedName>
    <definedName name="_xlnm.Print_Area" localSheetId="9">'2018年本级支出-表8'!$A$1:$C$30</definedName>
    <definedName name="_xlnm.Print_Area" localSheetId="6">'2018年全州收入-5'!$A$1:$D$31</definedName>
    <definedName name="_xlnm.Print_Area" localSheetId="7">'2018年全州支出-6'!$A$1:$D$29</definedName>
    <definedName name="_xlnm.Print_Area" localSheetId="1">'目录'!$A$1:$A$13</definedName>
    <definedName name="_xlnm.Print_Titles" localSheetId="10">'2018年本级收支明细-表9  '!$1:$4</definedName>
  </definedNames>
  <calcPr fullCalcOnLoad="1"/>
</workbook>
</file>

<file path=xl/sharedStrings.xml><?xml version="1.0" encoding="utf-8"?>
<sst xmlns="http://schemas.openxmlformats.org/spreadsheetml/2006/main" count="642" uniqueCount="495">
  <si>
    <t>克孜勒苏柯尔克孜自治州2017年公共财政</t>
  </si>
  <si>
    <t>预算执行情况与2018年财政预算（草案）</t>
  </si>
  <si>
    <t>克孜勒苏柯尔克孜自治州财政局</t>
  </si>
  <si>
    <t>目    录</t>
  </si>
  <si>
    <t xml:space="preserve">一、2017年克州公共财政预算收入情况  … …… …… … … … …（1） </t>
  </si>
  <si>
    <t>二、2017年克州公共财政预算支出情况   …  … … … … … ……（2）</t>
  </si>
  <si>
    <t>三、2017年克州本级公共财政预算收入情况　… … … … … … …（3）</t>
  </si>
  <si>
    <t>四、2017年克州本级公共财政预算支出情况　… … … … … … …（4）</t>
  </si>
  <si>
    <t>五、2018年克州公共财政预算收入安排情况  … … … … … … … (5)</t>
  </si>
  <si>
    <t>六、2018年克州公共财政预算支出安排情况   … … … … … … …(6)</t>
  </si>
  <si>
    <t>七、2018年克州本级公共财政预算收入安排情况　… 　… … … … (7)</t>
  </si>
  <si>
    <t>八、2018年克州本级公共财政预算支出安排情况　… … …  … …  (8)</t>
  </si>
  <si>
    <t>九、2018年克州本级公共财政预算收支安排明细 … 　… … …  … (9)</t>
  </si>
  <si>
    <t>表一：2017年克州公共财政预算收入情况</t>
  </si>
  <si>
    <t>单位:万元</t>
  </si>
  <si>
    <t>项    目</t>
  </si>
  <si>
    <t>2016年完成数</t>
  </si>
  <si>
    <t>2017年完成数</t>
  </si>
  <si>
    <t>比上年增
（减）%</t>
  </si>
  <si>
    <t>一、税收收入小计</t>
  </si>
  <si>
    <t xml:space="preserve">    增值税</t>
  </si>
  <si>
    <t xml:space="preserve">    营改增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</si>
  <si>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</si>
  <si>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</si>
  <si>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</si>
  <si>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</si>
  <si>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</si>
  <si>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固定资产投资方向调节税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</si>
  <si>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</si>
  <si>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</si>
  <si>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</si>
  <si>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</si>
  <si>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</si>
  <si>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</si>
  <si>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耕地占用税</t>
  </si>
  <si>
    <t xml:space="preserve">    契税</t>
  </si>
  <si>
    <t xml:space="preserve">    </t>
  </si>
  <si>
    <t>二、非税收入小计</t>
  </si>
  <si>
    <t xml:space="preserve">    专项收入</t>
  </si>
  <si>
    <t xml:space="preserve">    行政事业性收费收入</t>
  </si>
  <si>
    <t xml:space="preserve">    罚没收入</t>
  </si>
  <si>
    <t xml:space="preserve">    国有资产经营收入</t>
  </si>
  <si>
    <t xml:space="preserve">    国有资源（资产）有偿使用</t>
  </si>
  <si>
    <t xml:space="preserve">    捐赠收入</t>
  </si>
  <si>
    <t xml:space="preserve">    政府住房基金收入</t>
  </si>
  <si>
    <t xml:space="preserve">    其他收入</t>
  </si>
  <si>
    <t>公共财政预算收入</t>
  </si>
  <si>
    <t>表二：2017年克州公共财政预算支出情况</t>
  </si>
  <si>
    <t>备注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</si>
  <si>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</si>
  <si>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</si>
  <si>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</si>
  <si>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</si>
  <si>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</si>
  <si>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</si>
  <si>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</si>
  <si>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</si>
  <si>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</si>
  <si>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十、节能环保</t>
  </si>
  <si>
    <t>十一、城乡社区事务</t>
  </si>
  <si>
    <t>十二、农林水</t>
  </si>
  <si>
    <t>十三、交通运输</t>
  </si>
  <si>
    <t>十四、资源勘探电力信息等事务</t>
  </si>
  <si>
    <t>十五、商业服务业等事务</t>
  </si>
  <si>
    <t>十六、金融</t>
  </si>
  <si>
    <t>十七、援助其他地区</t>
  </si>
  <si>
    <t>十八、国土资源气象等事务</t>
  </si>
  <si>
    <t>十九、住房保障支出</t>
  </si>
  <si>
    <t>二十、粮油物资储备事务</t>
  </si>
  <si>
    <t>二十一、预备费</t>
  </si>
  <si>
    <t>二十二、其他支出</t>
  </si>
  <si>
    <t>二十三、债务付息支出</t>
  </si>
  <si>
    <t>二十四、债务发行费用支出</t>
  </si>
  <si>
    <t>公共财政预算支出</t>
  </si>
  <si>
    <t>支出增长较高原因主要是2017年争取自治区新增债券资金193200万元，支出反映到公共预算支出。</t>
  </si>
  <si>
    <t>表三：2017年克州本级公共财政预算收入情况</t>
  </si>
  <si>
    <t>单位：万元</t>
  </si>
  <si>
    <r>
      <t>201</t>
    </r>
    <r>
      <rPr>
        <sz val="14"/>
        <rFont val="宋体"/>
        <family val="0"/>
      </rPr>
      <t>6</t>
    </r>
    <r>
      <rPr>
        <sz val="14"/>
        <rFont val="宋体"/>
        <family val="0"/>
      </rPr>
      <t>完成数</t>
    </r>
  </si>
  <si>
    <r>
      <t>201</t>
    </r>
    <r>
      <rPr>
        <sz val="14"/>
        <rFont val="宋体"/>
        <family val="0"/>
      </rPr>
      <t>7</t>
    </r>
    <r>
      <rPr>
        <sz val="14"/>
        <rFont val="宋体"/>
        <family val="0"/>
      </rPr>
      <t>完成数</t>
    </r>
  </si>
  <si>
    <t xml:space="preserve">    增值税（25％）</t>
  </si>
  <si>
    <t xml:space="preserve">    烟叶税</t>
  </si>
  <si>
    <t xml:space="preserve">    其他税收收入</t>
  </si>
  <si>
    <t xml:space="preserve">    捐赠收入收入</t>
  </si>
  <si>
    <r>
      <t>表四：2017</t>
    </r>
    <r>
      <rPr>
        <b/>
        <sz val="18"/>
        <rFont val="宋体"/>
        <family val="0"/>
      </rPr>
      <t>年克州本级公共财政预算支出情况</t>
    </r>
  </si>
  <si>
    <r>
      <t>201</t>
    </r>
    <r>
      <rPr>
        <sz val="14"/>
        <rFont val="宋体"/>
        <family val="0"/>
      </rPr>
      <t>6</t>
    </r>
    <r>
      <rPr>
        <sz val="14"/>
        <rFont val="宋体"/>
        <family val="0"/>
      </rPr>
      <t>年完成数</t>
    </r>
  </si>
  <si>
    <r>
      <t>201</t>
    </r>
    <r>
      <rPr>
        <sz val="14"/>
        <rFont val="宋体"/>
        <family val="0"/>
      </rPr>
      <t>7</t>
    </r>
    <r>
      <rPr>
        <sz val="14"/>
        <rFont val="宋体"/>
        <family val="0"/>
      </rPr>
      <t>年完成数</t>
    </r>
  </si>
  <si>
    <t>表五：2018年克州公共财政预算收入安排情况</t>
  </si>
  <si>
    <r>
      <t>201</t>
    </r>
    <r>
      <rPr>
        <sz val="14"/>
        <rFont val="宋体"/>
        <family val="0"/>
      </rPr>
      <t>8</t>
    </r>
    <r>
      <rPr>
        <sz val="14"/>
        <rFont val="宋体"/>
        <family val="0"/>
      </rPr>
      <t>年预算数</t>
    </r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</si>
  <si>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</si>
  <si>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</si>
  <si>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</si>
  <si>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</si>
  <si>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</si>
  <si>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</si>
  <si>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</si>
  <si>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固定资产投资方向调节税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</si>
  <si>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</si>
  <si>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</si>
  <si>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</si>
  <si>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</si>
  <si>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</si>
  <si>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</si>
  <si>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</si>
  <si>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</si>
  <si>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</si>
  <si>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</si>
  <si>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</si>
  <si>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</si>
  <si>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</si>
  <si>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</si>
  <si>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</si>
  <si>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表六：2018年克州公共财政预算支出安排情况</t>
  </si>
  <si>
    <t>表七：2018年克州本级公共财政预算收入安排情况</t>
  </si>
  <si>
    <t>2018年预算数</t>
  </si>
  <si>
    <t xml:space="preserve">     增值税</t>
  </si>
  <si>
    <t xml:space="preserve">     营改增</t>
  </si>
  <si>
    <t xml:space="preserve">     营业税</t>
  </si>
  <si>
    <t xml:space="preserve">     企业所得税</t>
  </si>
  <si>
    <t xml:space="preserve">     企业所得税退税</t>
  </si>
  <si>
    <t xml:space="preserve">     个人所得税</t>
  </si>
  <si>
    <t xml:space="preserve">     资源税</t>
  </si>
  <si>
    <t xml:space="preserve">     固定资产投资方向调节税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</si>
  <si>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</si>
  <si>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</si>
  <si>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</si>
  <si>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</si>
  <si>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</si>
  <si>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</si>
  <si>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</si>
  <si>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</si>
  <si>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其他税收收入</t>
  </si>
  <si>
    <t xml:space="preserve">     专项收入</t>
  </si>
  <si>
    <t xml:space="preserve">     行政事业性收费收入</t>
  </si>
  <si>
    <t xml:space="preserve">     罚没收入</t>
  </si>
  <si>
    <t xml:space="preserve">     国有资产经营收入</t>
  </si>
  <si>
    <t xml:space="preserve">     国有资源（资产）有偿使用</t>
  </si>
  <si>
    <t xml:space="preserve">     捐赠收入收入</t>
  </si>
  <si>
    <t xml:space="preserve">     政府住房基金收入</t>
  </si>
  <si>
    <t>　　 其他收入</t>
  </si>
  <si>
    <t>表八：2018年克州本级公共财政预算支出安排情况</t>
  </si>
  <si>
    <t>2018年预计数</t>
  </si>
  <si>
    <r>
      <t>2018</t>
    </r>
    <r>
      <rPr>
        <sz val="12"/>
        <rFont val="宋体"/>
        <family val="0"/>
      </rPr>
      <t>年州本级公共财政支出预算，按照以收定支、收支平衡的原则，安排支出，不含自治区专项转移支付资金</t>
    </r>
  </si>
  <si>
    <t>二十三、债务还本支出</t>
  </si>
  <si>
    <t>二十四、债务付息支出</t>
  </si>
  <si>
    <t>合计</t>
  </si>
  <si>
    <t>表九：2018年克州本级公共财政预算收支安排明细</t>
  </si>
  <si>
    <t>收   入</t>
  </si>
  <si>
    <t>支   出</t>
  </si>
  <si>
    <t>项     目</t>
  </si>
  <si>
    <t>预算数</t>
  </si>
  <si>
    <t>一、</t>
  </si>
  <si>
    <t>税收收入</t>
  </si>
  <si>
    <t>一</t>
  </si>
  <si>
    <t>一般公共服务支出</t>
  </si>
  <si>
    <t xml:space="preserve">  增值税</t>
  </si>
  <si>
    <t xml:space="preserve">  人大事务</t>
  </si>
  <si>
    <t xml:space="preserve">  营改增</t>
  </si>
  <si>
    <t xml:space="preserve">    行政运行（人大事务）</t>
  </si>
  <si>
    <t xml:space="preserve">  营业税</t>
  </si>
  <si>
    <t xml:space="preserve">  政协事务</t>
  </si>
  <si>
    <t xml:space="preserve">  企业所得税</t>
  </si>
  <si>
    <t xml:space="preserve">    行政运行（政协事务）</t>
  </si>
  <si>
    <t xml:space="preserve">  个人所得税</t>
  </si>
  <si>
    <t xml:space="preserve">  政府办公厅（室）及相关机构事务</t>
  </si>
  <si>
    <t xml:space="preserve">  城市维护建设税</t>
  </si>
  <si>
    <t xml:space="preserve">    行政运行（政府办公厅（室）及相关机构事务）</t>
  </si>
  <si>
    <t xml:space="preserve">  印花税</t>
  </si>
  <si>
    <t xml:space="preserve">    机关服务（政府办公厅（室）及相关机构事务）</t>
  </si>
  <si>
    <t xml:space="preserve">  城镇土地使用税</t>
  </si>
  <si>
    <t xml:space="preserve">    法制建设</t>
  </si>
  <si>
    <t xml:space="preserve">  土地增值税</t>
  </si>
  <si>
    <t xml:space="preserve">    信访事务</t>
  </si>
  <si>
    <t xml:space="preserve">  契税</t>
  </si>
  <si>
    <t xml:space="preserve">    事业运行（政府办公厅（室）及相关机构事务）</t>
  </si>
  <si>
    <t xml:space="preserve">  发展与改革事务</t>
  </si>
  <si>
    <t>二、</t>
  </si>
  <si>
    <t>非税收入小计</t>
  </si>
  <si>
    <t xml:space="preserve">    行政运行（发展与改革事务）</t>
  </si>
  <si>
    <t xml:space="preserve">  专项收入</t>
  </si>
  <si>
    <t xml:space="preserve">    一般行政管理事务（发展与改革事务）</t>
  </si>
  <si>
    <t xml:space="preserve">  行政事业性收费收入</t>
  </si>
  <si>
    <t xml:space="preserve">    物价管理</t>
  </si>
  <si>
    <t xml:space="preserve">  罚没收入</t>
  </si>
  <si>
    <t xml:space="preserve">  统计信息事务</t>
  </si>
  <si>
    <t xml:space="preserve">    行政运行（统计信息事务）</t>
  </si>
  <si>
    <t xml:space="preserve">  国有资源（资</t>
  </si>
  <si>
    <t xml:space="preserve">    一般行政管理事务（统计信息事务）</t>
  </si>
  <si>
    <t xml:space="preserve">  产）有偿使用</t>
  </si>
  <si>
    <t xml:space="preserve">    信息事务</t>
  </si>
  <si>
    <t xml:space="preserve">  捐赠收入收入</t>
  </si>
  <si>
    <t xml:space="preserve">  财政事务</t>
  </si>
  <si>
    <t xml:space="preserve">  政府住房基金收入</t>
  </si>
  <si>
    <t xml:space="preserve">    行政运行（财政事务）</t>
  </si>
  <si>
    <t xml:space="preserve">  其他收入</t>
  </si>
  <si>
    <t xml:space="preserve">  税收事务</t>
  </si>
  <si>
    <t xml:space="preserve">   其他税收事务</t>
  </si>
  <si>
    <t xml:space="preserve">  审计事务</t>
  </si>
  <si>
    <t xml:space="preserve">    行政运行（审计事务）</t>
  </si>
  <si>
    <t xml:space="preserve">  人力资源事务</t>
  </si>
  <si>
    <t xml:space="preserve">    行政运行（人力资源事务）</t>
  </si>
  <si>
    <t xml:space="preserve">  纪检监察事务</t>
  </si>
  <si>
    <t xml:space="preserve">    行政运行（纪检监察事务）</t>
  </si>
  <si>
    <t xml:space="preserve">  商贸事务</t>
  </si>
  <si>
    <t xml:space="preserve">    行政运行（商贸事务）</t>
  </si>
  <si>
    <t xml:space="preserve">  知识产权事务</t>
  </si>
  <si>
    <t xml:space="preserve">    行政运行（知识产权事务）</t>
  </si>
  <si>
    <t xml:space="preserve">  工商行政管理事务</t>
  </si>
  <si>
    <t xml:space="preserve">    行政运行（工商行政管理事务）</t>
  </si>
  <si>
    <t xml:space="preserve">  质量技术监督与检验检疫事务</t>
  </si>
  <si>
    <t xml:space="preserve">    行政运行（质量技术监督与检验检疫事务）</t>
  </si>
  <si>
    <t xml:space="preserve">    事业运行（质量技术监督与检验检疫事务）</t>
  </si>
  <si>
    <t xml:space="preserve">  民族事务</t>
  </si>
  <si>
    <t xml:space="preserve">    行政运行（民族事务）</t>
  </si>
  <si>
    <t xml:space="preserve">  档案事务</t>
  </si>
  <si>
    <t xml:space="preserve">    行政运行（档案事务）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</si>
  <si>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</si>
  <si>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</si>
  <si>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</si>
  <si>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  事业运行（民主党派及工商联事务）</t>
  </si>
  <si>
    <t xml:space="preserve">  群众团体事务</t>
  </si>
  <si>
    <t xml:space="preserve">    行政运行（群众团体事务）</t>
  </si>
  <si>
    <t xml:space="preserve">    机关服务（群众团体事务）</t>
  </si>
  <si>
    <t xml:space="preserve">  党委办公厅（室）及相关机构事务</t>
  </si>
  <si>
    <t xml:space="preserve">    行政运行（党委办公厅（室）及相关机构事务）</t>
  </si>
  <si>
    <t xml:space="preserve">    机关服务（党委办公厅（室）及相关机构事务）</t>
  </si>
  <si>
    <t xml:space="preserve">  组织事务</t>
  </si>
  <si>
    <t xml:space="preserve">    行政运行（组织事务）</t>
  </si>
  <si>
    <t xml:space="preserve">  宣传事务</t>
  </si>
  <si>
    <t xml:space="preserve">    行政运行（宣传事务）</t>
  </si>
  <si>
    <t xml:space="preserve">  统战事务</t>
  </si>
  <si>
    <t xml:space="preserve">    行政运行（统战事务）</t>
  </si>
  <si>
    <t xml:space="preserve">  其他共产党事务支出</t>
  </si>
  <si>
    <t xml:space="preserve">    行政运行（其他共产党事务支出）</t>
  </si>
  <si>
    <t>二</t>
  </si>
  <si>
    <t>外交支出</t>
  </si>
  <si>
    <t xml:space="preserve">  外交管理事务</t>
  </si>
  <si>
    <t xml:space="preserve">    行政运行（外交管理事务）</t>
  </si>
  <si>
    <t>三</t>
  </si>
  <si>
    <t>国防支出</t>
  </si>
  <si>
    <t xml:space="preserve">  现役部队</t>
  </si>
  <si>
    <t xml:space="preserve">    现役部队</t>
  </si>
  <si>
    <t xml:space="preserve">  国防动员</t>
  </si>
  <si>
    <t xml:space="preserve">    兵役征集</t>
  </si>
  <si>
    <t xml:space="preserve">    人民防空</t>
  </si>
  <si>
    <t>四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</si>
  <si>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</si>
  <si>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</si>
  <si>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</si>
  <si>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</si>
  <si>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</si>
  <si>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公安</t>
  </si>
  <si>
    <t xml:space="preserve">    行政运行（公安）</t>
  </si>
  <si>
    <t xml:space="preserve">    其他公安支出</t>
  </si>
  <si>
    <t xml:space="preserve">  国家安全</t>
  </si>
  <si>
    <t xml:space="preserve">    行政运行（国安）</t>
  </si>
  <si>
    <t xml:space="preserve">  检察</t>
  </si>
  <si>
    <t xml:space="preserve">    行政运行（检察）</t>
  </si>
  <si>
    <t xml:space="preserve">  法院</t>
  </si>
  <si>
    <t xml:space="preserve">    行政运行（法院）</t>
  </si>
  <si>
    <t xml:space="preserve">  司法</t>
  </si>
  <si>
    <t xml:space="preserve">    行政运行（司法）</t>
  </si>
  <si>
    <t xml:space="preserve">  国家保密</t>
  </si>
  <si>
    <t xml:space="preserve">    行政运行（国家保密）</t>
  </si>
  <si>
    <t>五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</si>
  <si>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</si>
  <si>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</si>
  <si>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</si>
  <si>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</si>
  <si>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</si>
  <si>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</si>
  <si>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</si>
  <si>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高中教育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</si>
  <si>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</si>
  <si>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</si>
  <si>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</si>
  <si>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</si>
  <si>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成人教育</t>
  </si>
  <si>
    <t xml:space="preserve">    成人广播电视教育</t>
  </si>
  <si>
    <t xml:space="preserve">  广播电视教育</t>
  </si>
  <si>
    <t xml:space="preserve">    广播电视学校</t>
  </si>
  <si>
    <t xml:space="preserve">  进修及培训</t>
  </si>
  <si>
    <t xml:space="preserve">    干部教育</t>
  </si>
  <si>
    <t>六</t>
  </si>
  <si>
    <t>科学技术支出</t>
  </si>
  <si>
    <t xml:space="preserve">  科学技术管理事务</t>
  </si>
  <si>
    <t xml:space="preserve">    行政运行（科学技术管理事务）</t>
  </si>
  <si>
    <t xml:space="preserve">  应用研究</t>
  </si>
  <si>
    <t xml:space="preserve">    社会公益研究</t>
  </si>
  <si>
    <t xml:space="preserve">  技术研究与开发</t>
  </si>
  <si>
    <t xml:space="preserve">    其他技术研究与开发支出</t>
  </si>
  <si>
    <t xml:space="preserve">  科技条件与服务</t>
  </si>
  <si>
    <t xml:space="preserve">    机构运行（科技条件与服务）</t>
  </si>
  <si>
    <t xml:space="preserve">  科学技术普及</t>
  </si>
  <si>
    <t xml:space="preserve">    机构运行（科学技术普及）</t>
  </si>
  <si>
    <t>七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</si>
  <si>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</si>
  <si>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</si>
  <si>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</si>
  <si>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</si>
  <si>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艺术表演团体</t>
  </si>
  <si>
    <t xml:space="preserve">    群众文化</t>
  </si>
  <si>
    <t xml:space="preserve">    其他文化支出</t>
  </si>
  <si>
    <t xml:space="preserve">  文物</t>
  </si>
  <si>
    <t xml:space="preserve">    行政运行（文物）</t>
  </si>
  <si>
    <t xml:space="preserve">  体育</t>
  </si>
  <si>
    <t xml:space="preserve">    运动项目管理</t>
  </si>
  <si>
    <t xml:space="preserve">    体育训练</t>
  </si>
  <si>
    <t xml:space="preserve">  新闻出版广播影视</t>
  </si>
  <si>
    <t xml:space="preserve">    行政运行（广播影视）</t>
  </si>
  <si>
    <t xml:space="preserve">    电视</t>
  </si>
  <si>
    <t xml:space="preserve">    出版发行</t>
  </si>
  <si>
    <t>八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</si>
  <si>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</si>
  <si>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</si>
  <si>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</si>
  <si>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</si>
  <si>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社会保险经办机构</t>
  </si>
  <si>
    <t xml:space="preserve">  民政管理事务</t>
  </si>
  <si>
    <t xml:space="preserve">    行政运行（民政管理事务）</t>
  </si>
  <si>
    <t xml:space="preserve">  行政事业单位离退休</t>
  </si>
  <si>
    <t xml:space="preserve">    离退休人员管理机构</t>
  </si>
  <si>
    <t xml:space="preserve">  残疾人事业</t>
  </si>
  <si>
    <t xml:space="preserve">    行政运行（残疾人事业）</t>
  </si>
  <si>
    <t xml:space="preserve">    其他残疾人事业支出</t>
  </si>
  <si>
    <t xml:space="preserve">  红十字事业</t>
  </si>
  <si>
    <t xml:space="preserve">    行政运行（红十字事业）</t>
  </si>
  <si>
    <t>九</t>
  </si>
  <si>
    <t>医疗卫生与计划生育支出</t>
  </si>
  <si>
    <t xml:space="preserve">  医疗卫生与计划生育管理事务</t>
  </si>
  <si>
    <t xml:space="preserve">    行政运行（医疗卫生管理事务）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</si>
  <si>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</si>
  <si>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</si>
  <si>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</si>
  <si>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中医（民族）医院</t>
  </si>
  <si>
    <t xml:space="preserve">  公共卫生</t>
  </si>
  <si>
    <t xml:space="preserve">    疾病预防控制机构</t>
  </si>
  <si>
    <t xml:space="preserve">    卫生监督机构</t>
  </si>
  <si>
    <t xml:space="preserve">    采供血机构</t>
  </si>
  <si>
    <t xml:space="preserve">  计划生育事务</t>
  </si>
  <si>
    <t xml:space="preserve">    其他计划生育事务支出</t>
  </si>
  <si>
    <t xml:space="preserve">  食品和药品监督管理事务</t>
  </si>
  <si>
    <t xml:space="preserve">    行政运行（食品和药品监督管理事务）</t>
  </si>
  <si>
    <t xml:space="preserve">    事业运行（食品和药品监督管理事务）</t>
  </si>
  <si>
    <t>十</t>
  </si>
  <si>
    <t>节能环保支出</t>
  </si>
  <si>
    <t xml:space="preserve">  环境保护管理事务</t>
  </si>
  <si>
    <t xml:space="preserve">    行政运行（环境保护管理事务）</t>
  </si>
  <si>
    <t xml:space="preserve">  自然生态保护</t>
  </si>
  <si>
    <t xml:space="preserve">    农村环境保护</t>
  </si>
  <si>
    <t xml:space="preserve">  污染减排</t>
  </si>
  <si>
    <t xml:space="preserve">    环境监测与信息</t>
  </si>
  <si>
    <t>十一</t>
  </si>
  <si>
    <t>城乡社区支出</t>
  </si>
  <si>
    <t xml:space="preserve">  城乡社区管理事务</t>
  </si>
  <si>
    <t xml:space="preserve">    行政运行（城乡社区管理事务）</t>
  </si>
  <si>
    <t>十二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</si>
  <si>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</si>
  <si>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</si>
  <si>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</si>
  <si>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</si>
  <si>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</si>
  <si>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农产品质量安全</t>
  </si>
  <si>
    <t xml:space="preserve">    草原植被恢复费安排的支出</t>
  </si>
  <si>
    <t xml:space="preserve">  林业</t>
  </si>
  <si>
    <t xml:space="preserve">    行政运行（林业）</t>
  </si>
  <si>
    <t xml:space="preserve">    林业事业机构</t>
  </si>
  <si>
    <t xml:space="preserve">    湿地保护</t>
  </si>
  <si>
    <t xml:space="preserve">    信息管理（林业）</t>
  </si>
  <si>
    <t xml:space="preserve">  水利</t>
  </si>
  <si>
    <t xml:space="preserve">    行政运行（水利）</t>
  </si>
  <si>
    <t xml:space="preserve">    水利行业业务管理</t>
  </si>
  <si>
    <t xml:space="preserve">    水利工程运行与维护</t>
  </si>
  <si>
    <t xml:space="preserve">    水利前期工作</t>
  </si>
  <si>
    <t xml:space="preserve">    水土保持（水利）</t>
  </si>
  <si>
    <t xml:space="preserve">  扶贫</t>
  </si>
  <si>
    <t xml:space="preserve">    行政运行（扶贫）</t>
  </si>
  <si>
    <t xml:space="preserve">    机关服务（扶贫）</t>
  </si>
  <si>
    <t xml:space="preserve">  农业综合开发</t>
  </si>
  <si>
    <t xml:space="preserve">    土地治理</t>
  </si>
  <si>
    <t>十三</t>
  </si>
  <si>
    <t>交通运输支出</t>
  </si>
  <si>
    <t xml:space="preserve">  公路水路运输</t>
  </si>
  <si>
    <t xml:space="preserve">    行政运行（公路水路运输）</t>
  </si>
  <si>
    <t>十四</t>
  </si>
  <si>
    <t>资源勘探信息等支出</t>
  </si>
  <si>
    <t xml:space="preserve">  安全生产监管</t>
  </si>
  <si>
    <t xml:space="preserve">    行政运行（安全生产监管）</t>
  </si>
  <si>
    <t xml:space="preserve">    应急救援支出</t>
  </si>
  <si>
    <t>十五</t>
  </si>
  <si>
    <t>商业服务业等支出</t>
  </si>
  <si>
    <t xml:space="preserve">  商业流通事务</t>
  </si>
  <si>
    <t xml:space="preserve">    行政运行（商业流通事务）</t>
  </si>
  <si>
    <t xml:space="preserve">    其他商业流通事务支出</t>
  </si>
  <si>
    <t xml:space="preserve">  旅游业管理与服务支出</t>
  </si>
  <si>
    <t xml:space="preserve">    行政运行（旅游业管理与服务支出）</t>
  </si>
  <si>
    <t>十六</t>
  </si>
  <si>
    <t>金融支出</t>
  </si>
  <si>
    <t>十七</t>
  </si>
  <si>
    <t>国土海洋气象等支出</t>
  </si>
  <si>
    <t xml:space="preserve">  国土资源事务</t>
  </si>
  <si>
    <t xml:space="preserve">    行政运行（国土资源事务）</t>
  </si>
  <si>
    <t xml:space="preserve">    国土资源规划及管理</t>
  </si>
  <si>
    <t xml:space="preserve">  地震事务</t>
  </si>
  <si>
    <t xml:space="preserve">    行政运行（地震事务）</t>
  </si>
  <si>
    <t xml:space="preserve">  气象事务</t>
  </si>
  <si>
    <t xml:space="preserve">    机关服务（气象事务）</t>
  </si>
  <si>
    <t xml:space="preserve">    气象事业机构</t>
  </si>
  <si>
    <t xml:space="preserve">    气象资金审计稽查</t>
  </si>
  <si>
    <t>十八</t>
  </si>
  <si>
    <t>住房保障</t>
  </si>
  <si>
    <t xml:space="preserve">  住房改革</t>
  </si>
  <si>
    <t xml:space="preserve">    住房公积金</t>
  </si>
  <si>
    <t>十九</t>
  </si>
  <si>
    <t>粮油物资储备支出</t>
  </si>
  <si>
    <t>公共财政收入合计</t>
  </si>
  <si>
    <t xml:space="preserve">  粮油事务</t>
  </si>
  <si>
    <t xml:space="preserve">    行政运行（粮油事务）</t>
  </si>
  <si>
    <t>上级补助收入</t>
  </si>
  <si>
    <t>二十</t>
  </si>
  <si>
    <t>预备费</t>
  </si>
  <si>
    <t xml:space="preserve">  返还性性收入</t>
  </si>
  <si>
    <t xml:space="preserve">   预备费</t>
  </si>
  <si>
    <t xml:space="preserve">   增值税和消费性税收返还收入</t>
  </si>
  <si>
    <t>二十一</t>
  </si>
  <si>
    <t>其他支出</t>
  </si>
  <si>
    <t xml:space="preserve">   所得税基数返还收入</t>
  </si>
  <si>
    <t xml:space="preserve">   年初预留</t>
  </si>
  <si>
    <t>体制补助收入</t>
  </si>
  <si>
    <t xml:space="preserve">   其他支出 </t>
  </si>
  <si>
    <t>均衡性转移支付补助收入</t>
  </si>
  <si>
    <t xml:space="preserve">     其他支出</t>
  </si>
  <si>
    <t>结算补助收入</t>
  </si>
  <si>
    <t>二十二</t>
  </si>
  <si>
    <t>债务还本支出</t>
  </si>
  <si>
    <t>其他收入</t>
  </si>
  <si>
    <t xml:space="preserve">    地方政府一般债务还本支出</t>
  </si>
  <si>
    <t>固定数额补助收入</t>
  </si>
  <si>
    <t xml:space="preserve">     地方政府其他一般债务还本支出</t>
  </si>
  <si>
    <t>争取上级补助</t>
  </si>
  <si>
    <t>二十三</t>
  </si>
  <si>
    <t>债务付息支出</t>
  </si>
  <si>
    <t>上级补助收入合计</t>
  </si>
  <si>
    <t xml:space="preserve">   地方政府一般债务付息支出</t>
  </si>
  <si>
    <t xml:space="preserve">     地方政府其他一般债务付息支出</t>
  </si>
  <si>
    <t>收入总计</t>
  </si>
  <si>
    <t>支出总计</t>
  </si>
  <si>
    <t>债务限额及余额情况表</t>
  </si>
  <si>
    <t>截至月份：2017年12月</t>
  </si>
  <si>
    <t>单位：亿元</t>
  </si>
  <si>
    <t>区域</t>
  </si>
  <si>
    <t>2017年财政部下达债务限额</t>
  </si>
  <si>
    <t>2016年末债务余额</t>
  </si>
  <si>
    <t>2017年末债务余额</t>
  </si>
  <si>
    <t>2017年限额与余额差值</t>
  </si>
  <si>
    <t>小计</t>
  </si>
  <si>
    <t>一般债务</t>
  </si>
  <si>
    <t>专项债务</t>
  </si>
  <si>
    <t xml:space="preserve">专项债务 </t>
  </si>
  <si>
    <t xml:space="preserve">  克孜勒苏自治州</t>
  </si>
  <si>
    <t xml:space="preserve">    克孜勒苏州本级</t>
  </si>
  <si>
    <t xml:space="preserve">    阿图什市</t>
  </si>
  <si>
    <t xml:space="preserve">    阿克陶县</t>
  </si>
  <si>
    <t xml:space="preserve">    阿合奇县</t>
  </si>
  <si>
    <t xml:space="preserve">    乌恰县</t>
  </si>
  <si>
    <t>2018年克州转移支付资金情况表</t>
  </si>
  <si>
    <t xml:space="preserve">    单位：万元</t>
  </si>
  <si>
    <t>项      目</t>
  </si>
  <si>
    <t>2016年全州
决算数</t>
  </si>
  <si>
    <t>2017年全州
决算数</t>
  </si>
  <si>
    <t>其中</t>
  </si>
  <si>
    <t>全州2016年较2015年增长%</t>
  </si>
  <si>
    <t>2018年全州
预算数</t>
  </si>
  <si>
    <t>本级
决算数</t>
  </si>
  <si>
    <t>县市
决算数</t>
  </si>
  <si>
    <t>本级占
全州的%</t>
  </si>
  <si>
    <t>县市占
全州的%</t>
  </si>
  <si>
    <t>自治区补助收入</t>
  </si>
  <si>
    <t>一般性转移支付小计</t>
  </si>
  <si>
    <t xml:space="preserve">增值税和消费税税收返还 </t>
  </si>
  <si>
    <t>增值税“五五分享”税收返还收入</t>
  </si>
  <si>
    <t>所得税基数返还</t>
  </si>
  <si>
    <t>原体制补助</t>
  </si>
  <si>
    <t>均衡性转移支付补助</t>
  </si>
  <si>
    <t>县级基本财力保障机制奖补资金</t>
  </si>
  <si>
    <t>资源枯竭型城市转移支付补助支出</t>
  </si>
  <si>
    <t>城乡义务教育转移支付收入</t>
  </si>
  <si>
    <t>城乡居民医疗保险转移支付收入</t>
  </si>
  <si>
    <t>基本养老保险和低保等转移支付补助收入</t>
  </si>
  <si>
    <t>农村综合改革转移支付收入</t>
  </si>
  <si>
    <t>产粮（油）大县奖励资金收入</t>
  </si>
  <si>
    <t>重点生态功能区转移支付收入</t>
  </si>
  <si>
    <t>边境地区转移支付收入</t>
  </si>
  <si>
    <t>贫困地区转移支付收入</t>
  </si>
  <si>
    <t>其他一般性转移支付</t>
  </si>
  <si>
    <t>专项转移支付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</si>
</sst>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 "/>
    <numFmt numFmtId="178" formatCode="0.00_ "/>
    <numFmt numFmtId="179" formatCode="_ * #,##0_ ;_ * \-#,##0_ ;_ * &quot;-&quot;??_ ;_ @_ "/>
    <numFmt numFmtId="180" formatCode=";;"/>
    <numFmt numFmtId="181" formatCode="#,##0_);[Red]\(#,##0\)"/>
    <numFmt numFmtId="182" formatCode="0.00_);[Red]\(0.00\)"/>
    <numFmt numFmtId="183" formatCode="0_);[Red]\(0\)"/>
  </numFmts>
  <fonts count="6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5"/>
      <name val="微软雅黑"/>
      <family val="2"/>
    </font>
    <font>
      <sz val="9"/>
      <name val="SimSun"/>
      <family val="0"/>
    </font>
    <font>
      <sz val="12"/>
      <name val="SimSun"/>
      <family val="0"/>
    </font>
    <font>
      <sz val="11"/>
      <name val="SimSun"/>
      <family val="0"/>
    </font>
    <font>
      <b/>
      <sz val="18"/>
      <name val="宋体"/>
      <family val="0"/>
    </font>
    <font>
      <sz val="10"/>
      <name val="宋体"/>
      <family val="0"/>
    </font>
    <font>
      <b/>
      <sz val="18"/>
      <name val="宋体-18030"/>
      <family val="0"/>
    </font>
    <font>
      <sz val="12"/>
      <name val="宋体-18030"/>
      <family val="0"/>
    </font>
    <font>
      <sz val="14"/>
      <name val="Helv"/>
      <family val="2"/>
    </font>
    <font>
      <b/>
      <sz val="16"/>
      <name val="宋体-18030"/>
      <family val="0"/>
    </font>
    <font>
      <b/>
      <sz val="12"/>
      <name val="宋体-18030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7"/>
      <name val="宋体"/>
      <family val="0"/>
    </font>
    <font>
      <sz val="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3" applyNumberFormat="0" applyFill="0" applyAlignment="0" applyProtection="0"/>
    <xf numFmtId="0" fontId="0" fillId="0" borderId="0">
      <alignment/>
      <protection/>
    </xf>
    <xf numFmtId="0" fontId="55" fillId="0" borderId="4" applyNumberFormat="0" applyFill="0" applyAlignment="0" applyProtection="0"/>
    <xf numFmtId="0" fontId="49" fillId="9" borderId="0" applyNumberFormat="0" applyBorder="0" applyAlignment="0" applyProtection="0"/>
    <xf numFmtId="0" fontId="50" fillId="0" borderId="5" applyNumberFormat="0" applyFill="0" applyAlignment="0" applyProtection="0"/>
    <xf numFmtId="0" fontId="49" fillId="10" borderId="0" applyNumberFormat="0" applyBorder="0" applyAlignment="0" applyProtection="0"/>
    <xf numFmtId="0" fontId="0" fillId="0" borderId="0">
      <alignment vertical="center"/>
      <protection/>
    </xf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59" fillId="0" borderId="8" applyNumberFormat="0" applyFill="0" applyAlignment="0" applyProtection="0"/>
    <xf numFmtId="176" fontId="0" fillId="0" borderId="0" applyFont="0" applyFill="0" applyBorder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41" fontId="0" fillId="0" borderId="0" applyFon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0" borderId="0">
      <alignment vertical="center"/>
      <protection/>
    </xf>
    <xf numFmtId="0" fontId="49" fillId="30" borderId="0" applyNumberFormat="0" applyBorder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>
      <alignment/>
      <protection/>
    </xf>
  </cellStyleXfs>
  <cellXfs count="2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/>
      <protection locked="0"/>
    </xf>
    <xf numFmtId="177" fontId="5" fillId="0" borderId="15" xfId="0" applyNumberFormat="1" applyFont="1" applyFill="1" applyBorder="1" applyAlignment="1">
      <alignment horizontal="right"/>
    </xf>
    <xf numFmtId="10" fontId="5" fillId="0" borderId="16" xfId="0" applyNumberFormat="1" applyFont="1" applyFill="1" applyBorder="1" applyAlignment="1">
      <alignment horizontal="right"/>
    </xf>
    <xf numFmtId="177" fontId="8" fillId="0" borderId="16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 horizontal="right"/>
    </xf>
    <xf numFmtId="10" fontId="8" fillId="0" borderId="18" xfId="0" applyNumberFormat="1" applyFont="1" applyFill="1" applyBorder="1" applyAlignment="1">
      <alignment horizontal="right"/>
    </xf>
    <xf numFmtId="10" fontId="8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77" fontId="6" fillId="0" borderId="16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0" fontId="6" fillId="0" borderId="16" xfId="0" applyNumberFormat="1" applyFont="1" applyFill="1" applyBorder="1" applyAlignment="1">
      <alignment horizontal="right"/>
    </xf>
    <xf numFmtId="10" fontId="4" fillId="0" borderId="18" xfId="0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177" fontId="5" fillId="0" borderId="19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4" fontId="10" fillId="0" borderId="26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0" fillId="0" borderId="0" xfId="0" applyNumberFormat="1" applyFill="1" applyAlignment="1">
      <alignment horizontal="right" vertical="center"/>
    </xf>
    <xf numFmtId="177" fontId="0" fillId="34" borderId="0" xfId="0" applyNumberFormat="1" applyFill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>
      <alignment horizontal="right" vertical="center"/>
    </xf>
    <xf numFmtId="178" fontId="0" fillId="34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/>
    </xf>
    <xf numFmtId="0" fontId="6" fillId="0" borderId="29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78" fontId="4" fillId="0" borderId="2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34" borderId="12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79" fontId="2" fillId="0" borderId="15" xfId="22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left"/>
      <protection/>
    </xf>
    <xf numFmtId="179" fontId="0" fillId="34" borderId="16" xfId="2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 vertical="center"/>
      <protection/>
    </xf>
    <xf numFmtId="181" fontId="4" fillId="34" borderId="16" xfId="22" applyNumberFormat="1" applyFont="1" applyFill="1" applyBorder="1" applyAlignment="1">
      <alignment vertical="center" wrapText="1"/>
    </xf>
    <xf numFmtId="178" fontId="0" fillId="0" borderId="17" xfId="0" applyNumberFormat="1" applyFont="1" applyFill="1" applyBorder="1" applyAlignment="1">
      <alignment/>
    </xf>
    <xf numFmtId="181" fontId="4" fillId="34" borderId="16" xfId="82" applyNumberFormat="1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17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181" fontId="4" fillId="0" borderId="16" xfId="82" applyNumberFormat="1" applyFont="1" applyFill="1" applyBorder="1" applyAlignment="1">
      <alignment vertical="center" wrapText="1"/>
      <protection/>
    </xf>
    <xf numFmtId="179" fontId="0" fillId="0" borderId="16" xfId="22" applyNumberFormat="1" applyFont="1" applyFill="1" applyBorder="1" applyAlignment="1">
      <alignment horizontal="right" vertical="center"/>
    </xf>
    <xf numFmtId="179" fontId="2" fillId="0" borderId="16" xfId="22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wrapText="1"/>
    </xf>
    <xf numFmtId="180" fontId="0" fillId="0" borderId="0" xfId="0" applyNumberFormat="1" applyFill="1" applyBorder="1" applyAlignment="1" applyProtection="1">
      <alignment horizontal="left"/>
      <protection/>
    </xf>
    <xf numFmtId="49" fontId="0" fillId="0" borderId="17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7" fontId="0" fillId="0" borderId="16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wrapText="1"/>
    </xf>
    <xf numFmtId="0" fontId="0" fillId="0" borderId="0" xfId="81" applyNumberFormat="1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4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179" fontId="2" fillId="0" borderId="19" xfId="22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left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34" borderId="19" xfId="22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4" fillId="0" borderId="29" xfId="81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180" fontId="0" fillId="0" borderId="20" xfId="0" applyNumberFormat="1" applyFill="1" applyBorder="1" applyAlignment="1" applyProtection="1">
      <alignment horizontal="left" vertical="center" wrapText="1"/>
      <protection/>
    </xf>
    <xf numFmtId="180" fontId="0" fillId="0" borderId="17" xfId="0" applyNumberFormat="1" applyFill="1" applyBorder="1" applyAlignment="1" applyProtection="1">
      <alignment horizontal="left" vertical="center" wrapText="1"/>
      <protection/>
    </xf>
    <xf numFmtId="180" fontId="0" fillId="0" borderId="18" xfId="0" applyNumberFormat="1" applyFill="1" applyBorder="1" applyAlignment="1" applyProtection="1">
      <alignment horizontal="left"/>
      <protection/>
    </xf>
    <xf numFmtId="180" fontId="0" fillId="0" borderId="10" xfId="0" applyNumberForma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180" fontId="0" fillId="0" borderId="21" xfId="0" applyNumberFormat="1" applyFill="1" applyBorder="1" applyAlignment="1" applyProtection="1">
      <alignment horizontal="left" vertical="center" wrapText="1"/>
      <protection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42">
      <alignment vertical="center"/>
      <protection/>
    </xf>
    <xf numFmtId="0" fontId="15" fillId="34" borderId="0" xfId="82" applyFont="1" applyFill="1" applyBorder="1" applyAlignment="1">
      <alignment horizontal="center"/>
      <protection/>
    </xf>
    <xf numFmtId="0" fontId="16" fillId="34" borderId="10" xfId="82" applyFont="1" applyFill="1" applyBorder="1" applyAlignment="1">
      <alignment horizontal="right" vertical="center"/>
      <protection/>
    </xf>
    <xf numFmtId="0" fontId="4" fillId="0" borderId="11" xfId="42" applyFont="1" applyBorder="1" applyAlignment="1">
      <alignment horizontal="center" vertical="center"/>
      <protection/>
    </xf>
    <xf numFmtId="0" fontId="4" fillId="0" borderId="12" xfId="42" applyFont="1" applyBorder="1" applyAlignment="1">
      <alignment horizontal="center" vertical="center"/>
      <protection/>
    </xf>
    <xf numFmtId="0" fontId="4" fillId="0" borderId="20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 vertical="center"/>
      <protection/>
    </xf>
    <xf numFmtId="0" fontId="8" fillId="34" borderId="0" xfId="82" applyFont="1" applyFill="1" applyBorder="1" applyAlignment="1">
      <alignment horizontal="left"/>
      <protection/>
    </xf>
    <xf numFmtId="181" fontId="8" fillId="34" borderId="15" xfId="82" applyNumberFormat="1" applyFont="1" applyFill="1" applyBorder="1" applyAlignment="1">
      <alignment/>
      <protection/>
    </xf>
    <xf numFmtId="178" fontId="8" fillId="0" borderId="0" xfId="42" applyNumberFormat="1" applyFont="1" applyBorder="1">
      <alignment vertical="center"/>
      <protection/>
    </xf>
    <xf numFmtId="0" fontId="4" fillId="34" borderId="0" xfId="82" applyFont="1" applyFill="1" applyBorder="1">
      <alignment/>
      <protection/>
    </xf>
    <xf numFmtId="181" fontId="4" fillId="34" borderId="18" xfId="22" applyNumberFormat="1" applyFont="1" applyFill="1" applyBorder="1" applyAlignment="1">
      <alignment vertical="center" wrapText="1"/>
    </xf>
    <xf numFmtId="178" fontId="4" fillId="0" borderId="0" xfId="42" applyNumberFormat="1" applyFont="1" applyBorder="1">
      <alignment vertical="center"/>
      <protection/>
    </xf>
    <xf numFmtId="181" fontId="4" fillId="34" borderId="18" xfId="82" applyNumberFormat="1" applyFont="1" applyFill="1" applyBorder="1" applyAlignment="1">
      <alignment vertical="center" wrapText="1"/>
      <protection/>
    </xf>
    <xf numFmtId="0" fontId="4" fillId="0" borderId="0" xfId="82" applyFont="1" applyFill="1" applyBorder="1">
      <alignment/>
      <protection/>
    </xf>
    <xf numFmtId="181" fontId="4" fillId="0" borderId="18" xfId="82" applyNumberFormat="1" applyFont="1" applyFill="1" applyBorder="1" applyAlignment="1">
      <alignment vertical="center" wrapText="1"/>
      <protection/>
    </xf>
    <xf numFmtId="178" fontId="4" fillId="0" borderId="0" xfId="42" applyNumberFormat="1" applyFont="1" applyFill="1" applyBorder="1">
      <alignment vertical="center"/>
      <protection/>
    </xf>
    <xf numFmtId="181" fontId="8" fillId="34" borderId="16" xfId="82" applyNumberFormat="1" applyFont="1" applyFill="1" applyBorder="1" applyAlignment="1">
      <alignment/>
      <protection/>
    </xf>
    <xf numFmtId="0" fontId="4" fillId="34" borderId="0" xfId="82" applyFont="1" applyFill="1" applyBorder="1" applyAlignment="1">
      <alignment horizontal="left"/>
      <protection/>
    </xf>
    <xf numFmtId="181" fontId="4" fillId="34" borderId="16" xfId="82" applyNumberFormat="1" applyFont="1" applyFill="1" applyBorder="1" applyAlignment="1">
      <alignment/>
      <protection/>
    </xf>
    <xf numFmtId="181" fontId="4" fillId="34" borderId="18" xfId="80" applyNumberFormat="1" applyFont="1" applyFill="1" applyBorder="1" applyAlignment="1">
      <alignment/>
      <protection/>
    </xf>
    <xf numFmtId="0" fontId="8" fillId="34" borderId="10" xfId="82" applyFont="1" applyFill="1" applyBorder="1" applyAlignment="1">
      <alignment horizontal="center"/>
      <protection/>
    </xf>
    <xf numFmtId="181" fontId="8" fillId="34" borderId="19" xfId="82" applyNumberFormat="1" applyFont="1" applyFill="1" applyBorder="1" applyAlignment="1">
      <alignment/>
      <protection/>
    </xf>
    <xf numFmtId="181" fontId="8" fillId="34" borderId="30" xfId="82" applyNumberFormat="1" applyFont="1" applyFill="1" applyBorder="1" applyAlignment="1">
      <alignment/>
      <protection/>
    </xf>
    <xf numFmtId="178" fontId="8" fillId="0" borderId="21" xfId="42" applyNumberFormat="1" applyFont="1" applyBorder="1">
      <alignment vertical="center"/>
      <protection/>
    </xf>
    <xf numFmtId="0" fontId="0" fillId="0" borderId="0" xfId="42" applyBorder="1">
      <alignment vertical="center"/>
      <protection/>
    </xf>
    <xf numFmtId="0" fontId="0" fillId="0" borderId="0" xfId="81" applyFill="1">
      <alignment/>
      <protection/>
    </xf>
    <xf numFmtId="178" fontId="0" fillId="0" borderId="0" xfId="81" applyNumberFormat="1" applyFill="1">
      <alignment/>
      <protection/>
    </xf>
    <xf numFmtId="0" fontId="13" fillId="0" borderId="0" xfId="81" applyNumberFormat="1" applyFont="1" applyFill="1" applyAlignment="1" applyProtection="1">
      <alignment horizontal="center" vertical="center"/>
      <protection/>
    </xf>
    <xf numFmtId="0" fontId="14" fillId="0" borderId="0" xfId="81" applyNumberFormat="1" applyFont="1" applyFill="1" applyBorder="1" applyAlignment="1" applyProtection="1">
      <alignment vertical="center"/>
      <protection/>
    </xf>
    <xf numFmtId="178" fontId="14" fillId="0" borderId="0" xfId="81" applyNumberFormat="1" applyFont="1" applyFill="1" applyBorder="1" applyAlignment="1" applyProtection="1">
      <alignment vertical="center"/>
      <protection/>
    </xf>
    <xf numFmtId="178" fontId="0" fillId="0" borderId="0" xfId="81" applyNumberFormat="1" applyFont="1" applyFill="1" applyBorder="1" applyAlignment="1" applyProtection="1">
      <alignment horizontal="right" vertical="center"/>
      <protection/>
    </xf>
    <xf numFmtId="178" fontId="4" fillId="0" borderId="12" xfId="81" applyNumberFormat="1" applyFont="1" applyFill="1" applyBorder="1" applyAlignment="1" applyProtection="1">
      <alignment horizontal="center" vertical="center" wrapText="1"/>
      <protection/>
    </xf>
    <xf numFmtId="178" fontId="4" fillId="0" borderId="14" xfId="81" applyNumberFormat="1" applyFont="1" applyFill="1" applyBorder="1" applyAlignment="1" applyProtection="1">
      <alignment horizontal="center" vertical="center" wrapText="1"/>
      <protection/>
    </xf>
    <xf numFmtId="178" fontId="4" fillId="0" borderId="29" xfId="81" applyNumberFormat="1" applyFont="1" applyFill="1" applyBorder="1" applyAlignment="1" applyProtection="1">
      <alignment horizontal="center" vertical="center" wrapText="1"/>
      <protection/>
    </xf>
    <xf numFmtId="0" fontId="4" fillId="0" borderId="0" xfId="81" applyNumberFormat="1" applyFont="1" applyFill="1" applyBorder="1" applyAlignment="1" applyProtection="1">
      <alignment vertical="center"/>
      <protection/>
    </xf>
    <xf numFmtId="3" fontId="4" fillId="0" borderId="16" xfId="76" applyNumberFormat="1" applyFont="1" applyFill="1" applyBorder="1" applyAlignment="1" applyProtection="1">
      <alignment horizontal="right" vertical="center"/>
      <protection/>
    </xf>
    <xf numFmtId="181" fontId="4" fillId="34" borderId="18" xfId="82" applyNumberFormat="1" applyFont="1" applyFill="1" applyBorder="1" applyAlignment="1">
      <alignment vertical="center"/>
      <protection/>
    </xf>
    <xf numFmtId="178" fontId="4" fillId="0" borderId="0" xfId="81" applyNumberFormat="1" applyFont="1" applyFill="1" applyBorder="1">
      <alignment/>
      <protection/>
    </xf>
    <xf numFmtId="0" fontId="4" fillId="0" borderId="0" xfId="81" applyNumberFormat="1" applyFont="1" applyFill="1" applyBorder="1" applyAlignment="1" applyProtection="1">
      <alignment horizontal="left" vertical="center"/>
      <protection/>
    </xf>
    <xf numFmtId="181" fontId="4" fillId="0" borderId="16" xfId="42" applyNumberFormat="1" applyFont="1" applyBorder="1" applyAlignment="1">
      <alignment/>
      <protection/>
    </xf>
    <xf numFmtId="181" fontId="4" fillId="34" borderId="16" xfId="82" applyNumberFormat="1" applyFont="1" applyFill="1" applyBorder="1" applyAlignment="1">
      <alignment vertical="center"/>
      <protection/>
    </xf>
    <xf numFmtId="0" fontId="8" fillId="0" borderId="10" xfId="81" applyNumberFormat="1" applyFont="1" applyFill="1" applyBorder="1" applyAlignment="1" applyProtection="1">
      <alignment horizontal="center" vertical="center"/>
      <protection/>
    </xf>
    <xf numFmtId="181" fontId="8" fillId="0" borderId="19" xfId="81" applyNumberFormat="1" applyFont="1" applyFill="1" applyBorder="1" applyAlignment="1" applyProtection="1">
      <alignment horizontal="right" vertical="center"/>
      <protection/>
    </xf>
    <xf numFmtId="181" fontId="8" fillId="0" borderId="30" xfId="81" applyNumberFormat="1" applyFont="1" applyFill="1" applyBorder="1" applyAlignment="1" applyProtection="1">
      <alignment horizontal="right" vertical="center"/>
      <protection/>
    </xf>
    <xf numFmtId="177" fontId="8" fillId="0" borderId="10" xfId="81" applyNumberFormat="1" applyFont="1" applyFill="1" applyBorder="1" applyAlignment="1">
      <alignment vertical="center"/>
      <protection/>
    </xf>
    <xf numFmtId="181" fontId="0" fillId="0" borderId="0" xfId="81" applyNumberFormat="1" applyFill="1">
      <alignment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20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3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9" fontId="8" fillId="0" borderId="21" xfId="22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82" fontId="8" fillId="0" borderId="20" xfId="47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17" xfId="47" applyNumberFormat="1" applyFont="1" applyFill="1" applyBorder="1" applyAlignment="1">
      <alignment vertical="center"/>
    </xf>
    <xf numFmtId="0" fontId="17" fillId="34" borderId="0" xfId="80" applyFont="1" applyFill="1" applyBorder="1">
      <alignment/>
      <protection/>
    </xf>
    <xf numFmtId="3" fontId="4" fillId="0" borderId="16" xfId="37" applyNumberFormat="1" applyFont="1" applyFill="1" applyBorder="1" applyAlignment="1" applyProtection="1">
      <alignment horizontal="right" vertical="center"/>
      <protection/>
    </xf>
    <xf numFmtId="0" fontId="4" fillId="0" borderId="0" xfId="82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horizontal="center"/>
    </xf>
    <xf numFmtId="3" fontId="8" fillId="0" borderId="19" xfId="37" applyNumberFormat="1" applyFont="1" applyFill="1" applyBorder="1" applyAlignment="1" applyProtection="1">
      <alignment horizontal="right" vertical="center"/>
      <protection/>
    </xf>
    <xf numFmtId="179" fontId="8" fillId="0" borderId="10" xfId="22" applyNumberFormat="1" applyFont="1" applyFill="1" applyBorder="1" applyAlignment="1">
      <alignment vertical="center"/>
    </xf>
    <xf numFmtId="182" fontId="8" fillId="0" borderId="21" xfId="47" applyNumberFormat="1" applyFont="1" applyFill="1" applyBorder="1" applyAlignment="1">
      <alignment vertical="center"/>
    </xf>
    <xf numFmtId="3" fontId="4" fillId="0" borderId="0" xfId="37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Alignment="1">
      <alignment/>
    </xf>
    <xf numFmtId="0" fontId="0" fillId="0" borderId="0" xfId="69" applyAlignment="1">
      <alignment vertical="top"/>
      <protection/>
    </xf>
    <xf numFmtId="0" fontId="0" fillId="0" borderId="0" xfId="69">
      <alignment vertical="center"/>
      <protection/>
    </xf>
    <xf numFmtId="0" fontId="18" fillId="34" borderId="0" xfId="82" applyFont="1" applyFill="1" applyBorder="1" applyAlignment="1">
      <alignment horizontal="center" vertical="top"/>
      <protection/>
    </xf>
    <xf numFmtId="0" fontId="19" fillId="34" borderId="0" xfId="82" applyFont="1" applyFill="1" applyBorder="1" applyAlignment="1">
      <alignment/>
      <protection/>
    </xf>
    <xf numFmtId="0" fontId="0" fillId="0" borderId="0" xfId="69" applyAlignment="1">
      <alignment horizontal="right" vertical="center"/>
      <protection/>
    </xf>
    <xf numFmtId="0" fontId="4" fillId="34" borderId="11" xfId="82" applyFont="1" applyFill="1" applyBorder="1" applyAlignment="1">
      <alignment horizontal="center" vertical="center" wrapText="1"/>
      <protection/>
    </xf>
    <xf numFmtId="0" fontId="4" fillId="34" borderId="15" xfId="82" applyFont="1" applyFill="1" applyBorder="1" applyAlignment="1">
      <alignment horizontal="center" vertical="center" wrapText="1"/>
      <protection/>
    </xf>
    <xf numFmtId="0" fontId="4" fillId="34" borderId="31" xfId="82" applyFont="1" applyFill="1" applyBorder="1" applyAlignment="1">
      <alignment horizontal="center" vertical="center" wrapText="1"/>
      <protection/>
    </xf>
    <xf numFmtId="0" fontId="4" fillId="0" borderId="11" xfId="69" applyFont="1" applyBorder="1" applyAlignment="1">
      <alignment horizontal="center" vertical="center" wrapText="1"/>
      <protection/>
    </xf>
    <xf numFmtId="0" fontId="4" fillId="34" borderId="10" xfId="82" applyFont="1" applyFill="1" applyBorder="1" applyAlignment="1">
      <alignment horizontal="center" vertical="center" wrapText="1"/>
      <protection/>
    </xf>
    <xf numFmtId="0" fontId="4" fillId="34" borderId="19" xfId="82" applyFont="1" applyFill="1" applyBorder="1" applyAlignment="1">
      <alignment horizontal="center" vertical="center" wrapText="1"/>
      <protection/>
    </xf>
    <xf numFmtId="0" fontId="4" fillId="34" borderId="30" xfId="82" applyFont="1" applyFill="1" applyBorder="1" applyAlignment="1">
      <alignment horizontal="center" vertical="center" wrapText="1"/>
      <protection/>
    </xf>
    <xf numFmtId="0" fontId="4" fillId="0" borderId="0" xfId="69" applyFont="1" applyBorder="1" applyAlignment="1">
      <alignment horizontal="center" vertical="center"/>
      <protection/>
    </xf>
    <xf numFmtId="0" fontId="8" fillId="34" borderId="11" xfId="82" applyFont="1" applyFill="1" applyBorder="1" applyAlignment="1">
      <alignment horizontal="left"/>
      <protection/>
    </xf>
    <xf numFmtId="179" fontId="8" fillId="34" borderId="15" xfId="22" applyNumberFormat="1" applyFont="1" applyFill="1" applyBorder="1" applyAlignment="1" applyProtection="1">
      <alignment horizontal="right" vertical="center"/>
      <protection/>
    </xf>
    <xf numFmtId="179" fontId="8" fillId="34" borderId="11" xfId="22" applyNumberFormat="1" applyFont="1" applyFill="1" applyBorder="1" applyAlignment="1">
      <alignment horizontal="right"/>
    </xf>
    <xf numFmtId="178" fontId="8" fillId="0" borderId="20" xfId="69" applyNumberFormat="1" applyFont="1" applyBorder="1" applyAlignment="1">
      <alignment horizontal="right" vertical="center"/>
      <protection/>
    </xf>
    <xf numFmtId="179" fontId="4" fillId="34" borderId="16" xfId="22" applyNumberFormat="1" applyFont="1" applyFill="1" applyBorder="1" applyAlignment="1">
      <alignment horizontal="right"/>
    </xf>
    <xf numFmtId="178" fontId="4" fillId="0" borderId="17" xfId="69" applyNumberFormat="1" applyFont="1" applyBorder="1" applyAlignment="1">
      <alignment horizontal="right" vertical="center"/>
      <protection/>
    </xf>
    <xf numFmtId="178" fontId="4" fillId="0" borderId="0" xfId="69" applyNumberFormat="1" applyFont="1" applyBorder="1" applyAlignment="1">
      <alignment horizontal="right" vertical="center"/>
      <protection/>
    </xf>
    <xf numFmtId="179" fontId="4" fillId="34" borderId="18" xfId="22" applyNumberFormat="1" applyFont="1" applyFill="1" applyBorder="1" applyAlignment="1">
      <alignment horizontal="right"/>
    </xf>
    <xf numFmtId="179" fontId="8" fillId="34" borderId="16" xfId="22" applyNumberFormat="1" applyFont="1" applyFill="1" applyBorder="1" applyAlignment="1" applyProtection="1">
      <alignment horizontal="right" vertical="center"/>
      <protection/>
    </xf>
    <xf numFmtId="179" fontId="8" fillId="34" borderId="18" xfId="22" applyNumberFormat="1" applyFont="1" applyFill="1" applyBorder="1" applyAlignment="1">
      <alignment horizontal="right"/>
    </xf>
    <xf numFmtId="178" fontId="8" fillId="0" borderId="0" xfId="69" applyNumberFormat="1" applyFont="1" applyBorder="1" applyAlignment="1">
      <alignment horizontal="right" vertical="center"/>
      <protection/>
    </xf>
    <xf numFmtId="3" fontId="20" fillId="34" borderId="19" xfId="82" applyNumberFormat="1" applyFont="1" applyFill="1" applyBorder="1" applyAlignment="1">
      <alignment horizontal="right"/>
      <protection/>
    </xf>
    <xf numFmtId="179" fontId="8" fillId="34" borderId="30" xfId="22" applyNumberFormat="1" applyFont="1" applyFill="1" applyBorder="1" applyAlignment="1">
      <alignment horizontal="right"/>
    </xf>
    <xf numFmtId="178" fontId="8" fillId="0" borderId="10" xfId="69" applyNumberFormat="1" applyFont="1" applyBorder="1" applyAlignment="1">
      <alignment horizontal="right" vertical="center"/>
      <protection/>
    </xf>
    <xf numFmtId="0" fontId="0" fillId="0" borderId="13" xfId="81" applyFont="1" applyFill="1" applyBorder="1" applyAlignment="1">
      <alignment horizontal="center" vertical="center"/>
      <protection/>
    </xf>
    <xf numFmtId="178" fontId="4" fillId="0" borderId="0" xfId="81" applyNumberFormat="1" applyFont="1" applyFill="1" applyBorder="1" applyAlignment="1">
      <alignment vertical="center"/>
      <protection/>
    </xf>
    <xf numFmtId="0" fontId="0" fillId="0" borderId="17" xfId="81" applyFill="1" applyBorder="1">
      <alignment/>
      <protection/>
    </xf>
    <xf numFmtId="0" fontId="0" fillId="0" borderId="17" xfId="81" applyFont="1" applyFill="1" applyBorder="1" applyAlignment="1">
      <alignment horizontal="center"/>
      <protection/>
    </xf>
    <xf numFmtId="177" fontId="4" fillId="34" borderId="16" xfId="81" applyNumberFormat="1" applyFont="1" applyFill="1" applyBorder="1" applyAlignment="1" applyProtection="1">
      <alignment horizontal="right" vertical="center"/>
      <protection/>
    </xf>
    <xf numFmtId="179" fontId="8" fillId="34" borderId="19" xfId="22" applyNumberFormat="1" applyFont="1" applyFill="1" applyBorder="1" applyAlignment="1" applyProtection="1">
      <alignment horizontal="right" vertical="center"/>
      <protection/>
    </xf>
    <xf numFmtId="0" fontId="0" fillId="0" borderId="21" xfId="81" applyFill="1" applyBorder="1">
      <alignment/>
      <protection/>
    </xf>
    <xf numFmtId="0" fontId="21" fillId="0" borderId="11" xfId="81" applyFont="1" applyFill="1" applyBorder="1" applyAlignment="1">
      <alignment horizontal="left" vertical="center"/>
      <protection/>
    </xf>
    <xf numFmtId="0" fontId="22" fillId="0" borderId="0" xfId="81" applyFont="1" applyFill="1" applyBorder="1" applyAlignment="1">
      <alignment horizontal="left"/>
      <protection/>
    </xf>
    <xf numFmtId="0" fontId="23" fillId="0" borderId="0" xfId="81" applyFont="1" applyFill="1" applyBorder="1" applyAlignment="1">
      <alignment horizontal="left"/>
      <protection/>
    </xf>
    <xf numFmtId="0" fontId="0" fillId="0" borderId="0" xfId="81" applyFill="1" applyBorder="1">
      <alignment/>
      <protection/>
    </xf>
    <xf numFmtId="0" fontId="13" fillId="0" borderId="0" xfId="81" applyNumberFormat="1" applyFont="1" applyFill="1" applyBorder="1" applyAlignment="1" applyProtection="1">
      <alignment horizontal="center" vertical="center"/>
      <protection/>
    </xf>
    <xf numFmtId="0" fontId="0" fillId="0" borderId="0" xfId="81" applyNumberFormat="1" applyFont="1" applyFill="1" applyBorder="1" applyAlignment="1" applyProtection="1">
      <alignment horizontal="right" vertical="center"/>
      <protection/>
    </xf>
    <xf numFmtId="0" fontId="4" fillId="0" borderId="12" xfId="81" applyNumberFormat="1" applyFont="1" applyFill="1" applyBorder="1" applyAlignment="1" applyProtection="1">
      <alignment horizontal="center" vertical="center" wrapText="1"/>
      <protection/>
    </xf>
    <xf numFmtId="0" fontId="4" fillId="0" borderId="29" xfId="81" applyNumberFormat="1" applyFont="1" applyFill="1" applyBorder="1" applyAlignment="1" applyProtection="1">
      <alignment horizontal="center" vertical="center" wrapText="1"/>
      <protection/>
    </xf>
    <xf numFmtId="0" fontId="8" fillId="0" borderId="0" xfId="81" applyNumberFormat="1" applyFont="1" applyFill="1" applyBorder="1" applyAlignment="1" applyProtection="1">
      <alignment vertical="center"/>
      <protection/>
    </xf>
    <xf numFmtId="41" fontId="8" fillId="0" borderId="15" xfId="19" applyFont="1" applyFill="1" applyBorder="1" applyAlignment="1" applyProtection="1">
      <alignment vertical="center"/>
      <protection/>
    </xf>
    <xf numFmtId="178" fontId="8" fillId="0" borderId="0" xfId="81" applyNumberFormat="1" applyFont="1" applyFill="1" applyBorder="1" applyAlignment="1" applyProtection="1">
      <alignment vertical="center"/>
      <protection/>
    </xf>
    <xf numFmtId="179" fontId="4" fillId="0" borderId="16" xfId="22" applyNumberFormat="1" applyFont="1" applyFill="1" applyBorder="1" applyAlignment="1" applyProtection="1">
      <alignment horizontal="right" vertical="center"/>
      <protection/>
    </xf>
    <xf numFmtId="3" fontId="0" fillId="0" borderId="0" xfId="81" applyNumberFormat="1" applyFill="1">
      <alignment/>
      <protection/>
    </xf>
    <xf numFmtId="0" fontId="4" fillId="0" borderId="16" xfId="81" applyNumberFormat="1" applyFont="1" applyFill="1" applyBorder="1" applyAlignment="1" applyProtection="1">
      <alignment vertical="center"/>
      <protection/>
    </xf>
    <xf numFmtId="179" fontId="8" fillId="0" borderId="16" xfId="22" applyNumberFormat="1" applyFont="1" applyFill="1" applyBorder="1" applyAlignment="1" applyProtection="1">
      <alignment vertical="center"/>
      <protection/>
    </xf>
    <xf numFmtId="179" fontId="4" fillId="0" borderId="16" xfId="22" applyNumberFormat="1" applyFont="1" applyFill="1" applyBorder="1" applyAlignment="1" applyProtection="1">
      <alignment vertical="center"/>
      <protection/>
    </xf>
    <xf numFmtId="3" fontId="4" fillId="0" borderId="16" xfId="81" applyNumberFormat="1" applyFont="1" applyFill="1" applyBorder="1" applyAlignment="1" applyProtection="1">
      <alignment vertical="center"/>
      <protection/>
    </xf>
    <xf numFmtId="179" fontId="8" fillId="0" borderId="19" xfId="22" applyNumberFormat="1" applyFont="1" applyFill="1" applyBorder="1" applyAlignment="1" applyProtection="1">
      <alignment vertical="center"/>
      <protection/>
    </xf>
    <xf numFmtId="178" fontId="8" fillId="0" borderId="32" xfId="81" applyNumberFormat="1" applyFont="1" applyFill="1" applyBorder="1" applyAlignment="1" applyProtection="1">
      <alignment vertical="center"/>
      <protection/>
    </xf>
    <xf numFmtId="0" fontId="0" fillId="34" borderId="0" xfId="81" applyFill="1">
      <alignment/>
      <protection/>
    </xf>
    <xf numFmtId="179" fontId="0" fillId="0" borderId="0" xfId="81" applyNumberFormat="1" applyFill="1">
      <alignment/>
      <protection/>
    </xf>
    <xf numFmtId="0" fontId="24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常规_2014年预算（人代会）" xfId="42"/>
    <cellStyle name="输出" xfId="43"/>
    <cellStyle name="计算" xfId="44"/>
    <cellStyle name="检查单元格" xfId="45"/>
    <cellStyle name="链接单元格" xfId="46"/>
    <cellStyle name="千位分隔_Sheet1" xfId="47"/>
    <cellStyle name="20% - 强调文字颜色 6" xfId="48"/>
    <cellStyle name="强调文字颜色 2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千位分隔[0] 2" xfId="60"/>
    <cellStyle name="强调文字颜色 4" xfId="61"/>
    <cellStyle name="千位分隔[0] 3" xfId="62"/>
    <cellStyle name="20% - 强调文字颜色 4" xfId="63"/>
    <cellStyle name="40% - 强调文字颜色 4" xfId="64"/>
    <cellStyle name="强调文字颜色 5" xfId="65"/>
    <cellStyle name="千位分隔[0] 4" xfId="66"/>
    <cellStyle name="40% - 强调文字颜色 5" xfId="67"/>
    <cellStyle name="60% - 强调文字颜色 5" xfId="68"/>
    <cellStyle name="常规_2013年预算执行（人代会）最新" xfId="69"/>
    <cellStyle name="强调文字颜色 6" xfId="70"/>
    <cellStyle name="常规 10" xfId="71"/>
    <cellStyle name="40% - 强调文字颜色 6" xfId="72"/>
    <cellStyle name="60% - 强调文字颜色 6" xfId="73"/>
    <cellStyle name="常规 11" xfId="74"/>
    <cellStyle name="常规 2" xfId="75"/>
    <cellStyle name="常规 3" xfId="76"/>
    <cellStyle name="常规 4" xfId="77"/>
    <cellStyle name="常规 5" xfId="78"/>
    <cellStyle name="常规 7" xfId="79"/>
    <cellStyle name="常规_Sheet1" xfId="80"/>
    <cellStyle name="常规_2014年预算收支预测表-（报人大）" xfId="81"/>
    <cellStyle name="常规_Sheet1_1" xfId="82"/>
    <cellStyle name="千位分隔 2" xfId="83"/>
    <cellStyle name="千位分隔 3" xfId="84"/>
    <cellStyle name="千位分隔 4" xfId="85"/>
    <cellStyle name="样式 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tabSelected="1" workbookViewId="0" topLeftCell="A1">
      <selection activeCell="A17" sqref="A17"/>
    </sheetView>
  </sheetViews>
  <sheetFormatPr defaultColWidth="9.00390625" defaultRowHeight="14.25"/>
  <cols>
    <col min="1" max="1" width="79.875" style="0" customWidth="1"/>
  </cols>
  <sheetData>
    <row r="1" ht="78" customHeight="1"/>
    <row r="2" ht="39" customHeight="1">
      <c r="A2" s="265" t="s">
        <v>0</v>
      </c>
    </row>
    <row r="3" ht="33" customHeight="1">
      <c r="A3" s="266" t="s">
        <v>1</v>
      </c>
    </row>
    <row r="4" ht="31.5">
      <c r="A4" s="267"/>
    </row>
    <row r="17" ht="174.75" customHeight="1"/>
    <row r="18" ht="20.25">
      <c r="A18" s="268"/>
    </row>
    <row r="19" ht="24" customHeight="1">
      <c r="A19" s="269" t="s">
        <v>2</v>
      </c>
    </row>
    <row r="20" ht="27.75" customHeight="1">
      <c r="A20" s="270">
        <v>43070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34"/>
  <sheetViews>
    <sheetView showZeros="0" workbookViewId="0" topLeftCell="A13">
      <selection activeCell="E39" sqref="E39"/>
    </sheetView>
  </sheetViews>
  <sheetFormatPr defaultColWidth="9.00390625" defaultRowHeight="14.25"/>
  <cols>
    <col min="1" max="1" width="35.375" style="0" customWidth="1"/>
    <col min="2" max="2" width="34.25390625" style="0" customWidth="1"/>
    <col min="3" max="3" width="17.875" style="0" customWidth="1"/>
  </cols>
  <sheetData>
    <row r="1" spans="1:3" s="112" customFormat="1" ht="29.25" customHeight="1">
      <c r="A1" s="113" t="s">
        <v>139</v>
      </c>
      <c r="B1" s="113"/>
      <c r="C1" s="113"/>
    </row>
    <row r="2" ht="34.5" customHeight="1">
      <c r="C2" s="114" t="s">
        <v>76</v>
      </c>
    </row>
    <row r="3" spans="1:3" ht="42.75" customHeight="1">
      <c r="A3" s="115" t="s">
        <v>15</v>
      </c>
      <c r="B3" s="116" t="s">
        <v>140</v>
      </c>
      <c r="C3" s="117" t="s">
        <v>48</v>
      </c>
    </row>
    <row r="4" spans="1:3" ht="24.75" customHeight="1">
      <c r="A4" s="88" t="s">
        <v>49</v>
      </c>
      <c r="B4" s="118">
        <v>25277</v>
      </c>
      <c r="C4" s="119" t="s">
        <v>141</v>
      </c>
    </row>
    <row r="5" spans="1:3" ht="24.75" customHeight="1">
      <c r="A5" s="88" t="s">
        <v>50</v>
      </c>
      <c r="B5" s="118">
        <v>312</v>
      </c>
      <c r="C5" s="120"/>
    </row>
    <row r="6" spans="1:3" ht="24.75" customHeight="1">
      <c r="A6" s="88" t="s">
        <v>51</v>
      </c>
      <c r="B6" s="118">
        <v>388</v>
      </c>
      <c r="C6" s="120"/>
    </row>
    <row r="7" spans="1:3" ht="24.75" customHeight="1">
      <c r="A7" s="88" t="s">
        <v>52</v>
      </c>
      <c r="B7" s="118">
        <v>12320</v>
      </c>
      <c r="C7" s="120"/>
    </row>
    <row r="8" spans="1:3" ht="24.75" customHeight="1">
      <c r="A8" s="88" t="s">
        <v>53</v>
      </c>
      <c r="B8" s="118">
        <v>26780</v>
      </c>
      <c r="C8" s="120"/>
    </row>
    <row r="9" spans="1:3" ht="24.75" customHeight="1">
      <c r="A9" s="88" t="s">
        <v>54</v>
      </c>
      <c r="B9" s="118">
        <v>728</v>
      </c>
      <c r="C9" s="120"/>
    </row>
    <row r="10" spans="1:3" ht="24.75" customHeight="1">
      <c r="A10" s="88" t="s">
        <v>55</v>
      </c>
      <c r="B10" s="118">
        <v>4915</v>
      </c>
      <c r="C10" s="120"/>
    </row>
    <row r="11" spans="1:3" ht="24.75" customHeight="1">
      <c r="A11" s="88" t="s">
        <v>56</v>
      </c>
      <c r="B11" s="118">
        <v>4552</v>
      </c>
      <c r="C11" s="120"/>
    </row>
    <row r="12" spans="1:3" ht="24.75" customHeight="1">
      <c r="A12" s="88" t="s">
        <v>57</v>
      </c>
      <c r="B12" s="118">
        <v>15200</v>
      </c>
      <c r="C12" s="120"/>
    </row>
    <row r="13" spans="1:3" ht="24.75" customHeight="1">
      <c r="A13" s="88" t="s">
        <v>58</v>
      </c>
      <c r="B13" s="118">
        <v>1132</v>
      </c>
      <c r="C13" s="120"/>
    </row>
    <row r="14" spans="1:3" ht="24.75" customHeight="1">
      <c r="A14" s="88" t="s">
        <v>59</v>
      </c>
      <c r="B14" s="118">
        <v>675</v>
      </c>
      <c r="C14" s="120"/>
    </row>
    <row r="15" spans="1:3" ht="24.75" customHeight="1">
      <c r="A15" s="88" t="s">
        <v>60</v>
      </c>
      <c r="B15" s="118">
        <v>10166</v>
      </c>
      <c r="C15" s="120"/>
    </row>
    <row r="16" spans="1:3" ht="24.75" customHeight="1">
      <c r="A16" s="88" t="s">
        <v>61</v>
      </c>
      <c r="B16" s="118">
        <v>536</v>
      </c>
      <c r="C16" s="120"/>
    </row>
    <row r="17" spans="1:3" ht="24.75" customHeight="1">
      <c r="A17" s="88" t="s">
        <v>62</v>
      </c>
      <c r="B17" s="118">
        <v>1102</v>
      </c>
      <c r="C17" s="120"/>
    </row>
    <row r="18" spans="1:3" ht="24.75" customHeight="1">
      <c r="A18" s="88" t="s">
        <v>63</v>
      </c>
      <c r="B18" s="118">
        <v>765</v>
      </c>
      <c r="C18" s="120"/>
    </row>
    <row r="19" spans="1:3" ht="24.75" customHeight="1">
      <c r="A19" s="88" t="s">
        <v>64</v>
      </c>
      <c r="B19" s="118"/>
      <c r="C19" s="120"/>
    </row>
    <row r="20" spans="1:3" ht="24.75" customHeight="1">
      <c r="A20" s="88" t="s">
        <v>65</v>
      </c>
      <c r="B20" s="118"/>
      <c r="C20" s="120"/>
    </row>
    <row r="21" spans="1:3" ht="24.75" customHeight="1">
      <c r="A21" s="121" t="s">
        <v>66</v>
      </c>
      <c r="B21" s="118">
        <v>2100</v>
      </c>
      <c r="C21" s="120"/>
    </row>
    <row r="22" spans="1:3" ht="24.75" customHeight="1">
      <c r="A22" s="88" t="s">
        <v>67</v>
      </c>
      <c r="B22" s="118">
        <v>1600</v>
      </c>
      <c r="C22" s="120"/>
    </row>
    <row r="23" spans="1:3" ht="24.75" customHeight="1">
      <c r="A23" s="88" t="s">
        <v>68</v>
      </c>
      <c r="B23" s="118">
        <v>102</v>
      </c>
      <c r="C23" s="120"/>
    </row>
    <row r="24" spans="1:3" ht="24.75" customHeight="1">
      <c r="A24" s="72" t="s">
        <v>69</v>
      </c>
      <c r="B24" s="118">
        <v>1600</v>
      </c>
      <c r="C24" s="120"/>
    </row>
    <row r="25" spans="1:3" ht="24.75" customHeight="1">
      <c r="A25" s="72" t="s">
        <v>70</v>
      </c>
      <c r="B25" s="118">
        <v>8698</v>
      </c>
      <c r="C25" s="120"/>
    </row>
    <row r="26" spans="1:3" ht="24.75" customHeight="1">
      <c r="A26" s="88" t="s">
        <v>142</v>
      </c>
      <c r="B26" s="118">
        <v>2200</v>
      </c>
      <c r="C26" s="120"/>
    </row>
    <row r="27" spans="1:3" ht="24.75" customHeight="1">
      <c r="A27" s="88" t="s">
        <v>143</v>
      </c>
      <c r="B27" s="118">
        <v>2279</v>
      </c>
      <c r="C27" s="120"/>
    </row>
    <row r="28" spans="1:3" ht="24.75" customHeight="1">
      <c r="A28" s="88"/>
      <c r="B28" s="118"/>
      <c r="C28" s="120"/>
    </row>
    <row r="29" spans="1:3" ht="24.75" customHeight="1">
      <c r="A29" s="88"/>
      <c r="B29" s="118"/>
      <c r="C29" s="120"/>
    </row>
    <row r="30" spans="1:3" ht="33" customHeight="1">
      <c r="A30" s="122" t="s">
        <v>144</v>
      </c>
      <c r="B30" s="123">
        <f>SUM(B4:B27)</f>
        <v>123427</v>
      </c>
      <c r="C30" s="124"/>
    </row>
    <row r="31" spans="2:3" ht="14.25">
      <c r="B31" s="4"/>
      <c r="C31" s="4"/>
    </row>
    <row r="32" spans="2:3" ht="14.25">
      <c r="B32" s="125"/>
      <c r="C32" s="4"/>
    </row>
    <row r="33" spans="2:4" ht="14.25">
      <c r="B33" s="4"/>
      <c r="C33" s="4"/>
      <c r="D33" s="126"/>
    </row>
    <row r="34" spans="2:3" ht="14.25">
      <c r="B34" s="125"/>
      <c r="C34" s="4"/>
    </row>
  </sheetData>
  <sheetProtection/>
  <mergeCells count="2">
    <mergeCell ref="A1:C1"/>
    <mergeCell ref="C4:C30"/>
  </mergeCells>
  <printOptions horizontalCentered="1"/>
  <pageMargins left="0.5905511811023623" right="0.5905511811023623" top="0.9842519685039371" bottom="0.9055118110236221" header="0.5905511811023623" footer="0.5905511811023623"/>
  <pageSetup firstPageNumber="14" useFirstPageNumber="1" fitToHeight="1" fitToWidth="1" horizontalDpi="600" verticalDpi="600" orientation="portrait" paperSize="9" scale="87"/>
  <headerFooter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51"/>
  <sheetViews>
    <sheetView showGridLines="0" showZeros="0" zoomScale="70" zoomScaleNormal="70" workbookViewId="0" topLeftCell="A1">
      <selection activeCell="G6" sqref="G6:G249"/>
    </sheetView>
  </sheetViews>
  <sheetFormatPr defaultColWidth="6.875" defaultRowHeight="14.25"/>
  <cols>
    <col min="1" max="1" width="4.125" style="4" customWidth="1"/>
    <col min="2" max="2" width="32.25390625" style="4" customWidth="1"/>
    <col min="3" max="3" width="11.625" style="50" customWidth="1"/>
    <col min="4" max="4" width="5.375" style="4" customWidth="1"/>
    <col min="5" max="5" width="42.375" style="4" customWidth="1"/>
    <col min="6" max="6" width="15.25390625" style="51" customWidth="1"/>
    <col min="7" max="7" width="22.25390625" style="52" customWidth="1"/>
    <col min="8" max="211" width="6.875" style="4" customWidth="1"/>
    <col min="212" max="16384" width="6.875" style="4" customWidth="1"/>
  </cols>
  <sheetData>
    <row r="1" spans="1:7" s="3" customFormat="1" ht="22.5">
      <c r="A1" s="53" t="s">
        <v>145</v>
      </c>
      <c r="B1" s="53"/>
      <c r="C1" s="53"/>
      <c r="D1" s="53"/>
      <c r="E1" s="53"/>
      <c r="F1" s="53"/>
      <c r="G1" s="53"/>
    </row>
    <row r="2" spans="2:7" s="3" customFormat="1" ht="14.25">
      <c r="B2" s="54"/>
      <c r="C2" s="55"/>
      <c r="D2" s="54"/>
      <c r="E2" s="54"/>
      <c r="F2" s="56"/>
      <c r="G2" s="57" t="s">
        <v>76</v>
      </c>
    </row>
    <row r="3" spans="1:7" s="48" customFormat="1" ht="20.25">
      <c r="A3" s="58"/>
      <c r="B3" s="59" t="s">
        <v>146</v>
      </c>
      <c r="C3" s="60"/>
      <c r="D3" s="61" t="s">
        <v>147</v>
      </c>
      <c r="E3" s="59"/>
      <c r="F3" s="59"/>
      <c r="G3" s="62" t="s">
        <v>48</v>
      </c>
    </row>
    <row r="4" spans="1:7" s="48" customFormat="1" ht="20.25">
      <c r="A4" s="63"/>
      <c r="B4" s="64" t="s">
        <v>148</v>
      </c>
      <c r="C4" s="65" t="s">
        <v>149</v>
      </c>
      <c r="D4" s="64"/>
      <c r="E4" s="64" t="s">
        <v>148</v>
      </c>
      <c r="F4" s="66" t="s">
        <v>149</v>
      </c>
      <c r="G4" s="67"/>
    </row>
    <row r="5" spans="1:7" s="49" customFormat="1" ht="18.75">
      <c r="A5" s="68" t="s">
        <v>150</v>
      </c>
      <c r="B5" s="69" t="s">
        <v>151</v>
      </c>
      <c r="C5" s="70">
        <f>SUM(C6:C15)</f>
        <v>1244</v>
      </c>
      <c r="D5" s="71" t="s">
        <v>152</v>
      </c>
      <c r="E5" s="72" t="s">
        <v>153</v>
      </c>
      <c r="F5" s="73">
        <v>25443.928459</v>
      </c>
      <c r="G5" s="74"/>
    </row>
    <row r="6" spans="1:7" s="49" customFormat="1" ht="18.75">
      <c r="A6" s="68"/>
      <c r="B6" s="75" t="s">
        <v>154</v>
      </c>
      <c r="C6" s="76">
        <v>300</v>
      </c>
      <c r="D6" s="77"/>
      <c r="E6" s="72" t="s">
        <v>155</v>
      </c>
      <c r="F6" s="73">
        <v>1026.940043</v>
      </c>
      <c r="G6" s="74"/>
    </row>
    <row r="7" spans="1:7" s="49" customFormat="1" ht="18.75">
      <c r="A7" s="68"/>
      <c r="B7" s="69" t="s">
        <v>156</v>
      </c>
      <c r="C7" s="78">
        <v>320</v>
      </c>
      <c r="D7" s="77"/>
      <c r="E7" s="72" t="s">
        <v>157</v>
      </c>
      <c r="F7" s="73">
        <v>1026.940043</v>
      </c>
      <c r="G7" s="79"/>
    </row>
    <row r="8" spans="1:7" s="49" customFormat="1" ht="18.75">
      <c r="A8" s="68"/>
      <c r="B8" s="69" t="s">
        <v>158</v>
      </c>
      <c r="C8" s="78"/>
      <c r="D8" s="77"/>
      <c r="E8" s="72" t="s">
        <v>159</v>
      </c>
      <c r="F8" s="73">
        <v>698.345525</v>
      </c>
      <c r="G8" s="79"/>
    </row>
    <row r="9" spans="1:7" s="49" customFormat="1" ht="17.25" customHeight="1">
      <c r="A9" s="68"/>
      <c r="B9" s="80" t="s">
        <v>160</v>
      </c>
      <c r="C9" s="78">
        <v>150</v>
      </c>
      <c r="D9" s="77"/>
      <c r="E9" s="72" t="s">
        <v>161</v>
      </c>
      <c r="F9" s="73">
        <v>698.345525</v>
      </c>
      <c r="G9" s="79"/>
    </row>
    <row r="10" spans="1:7" s="49" customFormat="1" ht="30.75" customHeight="1">
      <c r="A10" s="68"/>
      <c r="B10" s="80" t="s">
        <v>162</v>
      </c>
      <c r="C10" s="78">
        <v>360</v>
      </c>
      <c r="D10" s="77"/>
      <c r="E10" s="72" t="s">
        <v>163</v>
      </c>
      <c r="F10" s="73">
        <v>5257.745965</v>
      </c>
      <c r="G10" s="81"/>
    </row>
    <row r="11" spans="1:7" s="49" customFormat="1" ht="37.5" customHeight="1">
      <c r="A11" s="68"/>
      <c r="B11" s="80" t="s">
        <v>164</v>
      </c>
      <c r="C11" s="78">
        <v>10</v>
      </c>
      <c r="D11" s="77"/>
      <c r="E11" s="72" t="s">
        <v>165</v>
      </c>
      <c r="F11" s="73">
        <v>3792.796668</v>
      </c>
      <c r="G11" s="81"/>
    </row>
    <row r="12" spans="1:7" s="49" customFormat="1" ht="24" customHeight="1">
      <c r="A12" s="68"/>
      <c r="B12" s="80" t="s">
        <v>166</v>
      </c>
      <c r="C12" s="78">
        <v>20</v>
      </c>
      <c r="D12" s="77"/>
      <c r="E12" s="72" t="s">
        <v>167</v>
      </c>
      <c r="F12" s="73">
        <v>1089.634558</v>
      </c>
      <c r="G12" s="81"/>
    </row>
    <row r="13" spans="1:7" s="49" customFormat="1" ht="18.75">
      <c r="A13" s="68"/>
      <c r="B13" s="82" t="s">
        <v>168</v>
      </c>
      <c r="C13" s="78">
        <v>50</v>
      </c>
      <c r="D13" s="77"/>
      <c r="E13" s="72" t="s">
        <v>169</v>
      </c>
      <c r="F13" s="73">
        <v>69.215576</v>
      </c>
      <c r="G13" s="83"/>
    </row>
    <row r="14" spans="1:7" s="49" customFormat="1" ht="18.75">
      <c r="A14" s="68"/>
      <c r="B14" s="80" t="s">
        <v>170</v>
      </c>
      <c r="C14" s="84">
        <v>25</v>
      </c>
      <c r="D14" s="77"/>
      <c r="E14" s="72" t="s">
        <v>171</v>
      </c>
      <c r="F14" s="73">
        <v>164.150033</v>
      </c>
      <c r="G14" s="83"/>
    </row>
    <row r="15" spans="2:7" s="49" customFormat="1" ht="22.5" customHeight="1">
      <c r="B15" s="80" t="s">
        <v>172</v>
      </c>
      <c r="C15" s="85">
        <v>9</v>
      </c>
      <c r="D15" s="77"/>
      <c r="E15" s="72" t="s">
        <v>173</v>
      </c>
      <c r="F15" s="73">
        <v>141.94913</v>
      </c>
      <c r="G15" s="81"/>
    </row>
    <row r="16" spans="1:7" s="49" customFormat="1" ht="18.75">
      <c r="A16" s="68"/>
      <c r="B16" s="80"/>
      <c r="C16" s="85"/>
      <c r="D16" s="77"/>
      <c r="E16" s="72" t="s">
        <v>174</v>
      </c>
      <c r="F16" s="73">
        <v>979.2585349999999</v>
      </c>
      <c r="G16" s="81"/>
    </row>
    <row r="17" spans="1:7" s="49" customFormat="1" ht="17.25" customHeight="1">
      <c r="A17" s="68" t="s">
        <v>175</v>
      </c>
      <c r="B17" s="80" t="s">
        <v>176</v>
      </c>
      <c r="C17" s="86">
        <f>SUM(C18:C26)</f>
        <v>9830</v>
      </c>
      <c r="D17" s="77"/>
      <c r="E17" s="72" t="s">
        <v>177</v>
      </c>
      <c r="F17" s="73">
        <v>842.937798</v>
      </c>
      <c r="G17" s="81"/>
    </row>
    <row r="18" spans="1:7" s="49" customFormat="1" ht="18.75">
      <c r="A18" s="68"/>
      <c r="B18" s="80" t="s">
        <v>178</v>
      </c>
      <c r="C18" s="78">
        <v>230</v>
      </c>
      <c r="D18" s="77"/>
      <c r="E18" s="72" t="s">
        <v>179</v>
      </c>
      <c r="F18" s="73">
        <v>0</v>
      </c>
      <c r="G18" s="81"/>
    </row>
    <row r="19" spans="1:7" s="49" customFormat="1" ht="22.5" customHeight="1">
      <c r="A19" s="68"/>
      <c r="B19" s="87" t="s">
        <v>180</v>
      </c>
      <c r="C19" s="78">
        <v>2600</v>
      </c>
      <c r="D19" s="77"/>
      <c r="E19" s="72" t="s">
        <v>181</v>
      </c>
      <c r="F19" s="73">
        <v>136.320737</v>
      </c>
      <c r="G19" s="79"/>
    </row>
    <row r="20" spans="1:7" s="49" customFormat="1" ht="18.75">
      <c r="A20" s="68"/>
      <c r="B20" s="80" t="s">
        <v>182</v>
      </c>
      <c r="C20" s="78">
        <v>1500</v>
      </c>
      <c r="D20" s="77"/>
      <c r="E20" s="72" t="s">
        <v>183</v>
      </c>
      <c r="F20" s="73">
        <v>712.221675</v>
      </c>
      <c r="G20" s="79"/>
    </row>
    <row r="21" spans="1:7" s="49" customFormat="1" ht="18.75">
      <c r="A21" s="68"/>
      <c r="B21" s="80"/>
      <c r="C21" s="78">
        <v>100</v>
      </c>
      <c r="D21" s="77"/>
      <c r="E21" s="88" t="s">
        <v>184</v>
      </c>
      <c r="F21" s="73">
        <v>388.08849</v>
      </c>
      <c r="G21" s="79"/>
    </row>
    <row r="22" spans="1:7" s="49" customFormat="1" ht="18.75">
      <c r="A22" s="68"/>
      <c r="B22" s="87" t="s">
        <v>185</v>
      </c>
      <c r="C22" s="78"/>
      <c r="D22" s="89"/>
      <c r="E22" s="88" t="s">
        <v>186</v>
      </c>
      <c r="F22" s="73">
        <v>0</v>
      </c>
      <c r="G22" s="83"/>
    </row>
    <row r="23" spans="1:7" s="49" customFormat="1" ht="23.25" customHeight="1">
      <c r="A23" s="68"/>
      <c r="B23" s="1" t="s">
        <v>187</v>
      </c>
      <c r="C23" s="78">
        <v>2000</v>
      </c>
      <c r="D23" s="89"/>
      <c r="E23" s="72" t="s">
        <v>188</v>
      </c>
      <c r="F23" s="73">
        <v>324.133185</v>
      </c>
      <c r="G23" s="90"/>
    </row>
    <row r="24" spans="1:7" s="49" customFormat="1" ht="18.75">
      <c r="A24" s="68"/>
      <c r="B24" s="82" t="s">
        <v>189</v>
      </c>
      <c r="C24" s="78">
        <v>100</v>
      </c>
      <c r="D24" s="89"/>
      <c r="E24" s="72" t="s">
        <v>190</v>
      </c>
      <c r="F24" s="73">
        <v>1823.2628260000001</v>
      </c>
      <c r="G24" s="90"/>
    </row>
    <row r="25" spans="1:7" s="49" customFormat="1" ht="18.75">
      <c r="A25" s="68"/>
      <c r="B25" s="3" t="s">
        <v>191</v>
      </c>
      <c r="C25" s="78">
        <v>1600</v>
      </c>
      <c r="D25" s="89"/>
      <c r="E25" s="72" t="s">
        <v>192</v>
      </c>
      <c r="F25" s="73">
        <v>1823.2628260000001</v>
      </c>
      <c r="G25" s="79"/>
    </row>
    <row r="26" spans="1:7" s="49" customFormat="1" ht="18.75">
      <c r="A26" s="68"/>
      <c r="B26" s="80" t="s">
        <v>193</v>
      </c>
      <c r="C26" s="78">
        <v>1700</v>
      </c>
      <c r="D26" s="89"/>
      <c r="E26" s="88" t="s">
        <v>194</v>
      </c>
      <c r="F26" s="73">
        <v>200</v>
      </c>
      <c r="G26" s="79"/>
    </row>
    <row r="27" spans="1:7" s="49" customFormat="1" ht="18.75">
      <c r="A27" s="68"/>
      <c r="B27" s="91"/>
      <c r="C27" s="85"/>
      <c r="D27" s="89"/>
      <c r="E27" s="88" t="s">
        <v>195</v>
      </c>
      <c r="F27" s="73">
        <v>200</v>
      </c>
      <c r="G27" s="79"/>
    </row>
    <row r="28" spans="1:7" s="49" customFormat="1" ht="18.75">
      <c r="A28" s="48"/>
      <c r="B28" s="1"/>
      <c r="C28" s="92"/>
      <c r="D28" s="89"/>
      <c r="E28" s="72" t="s">
        <v>196</v>
      </c>
      <c r="F28" s="73">
        <v>613.962955</v>
      </c>
      <c r="G28" s="79"/>
    </row>
    <row r="29" spans="1:7" s="49" customFormat="1" ht="18.75" customHeight="1">
      <c r="A29" s="48"/>
      <c r="B29" s="1"/>
      <c r="C29" s="92"/>
      <c r="D29" s="89"/>
      <c r="E29" s="72" t="s">
        <v>197</v>
      </c>
      <c r="F29" s="73">
        <v>613.962955</v>
      </c>
      <c r="G29" s="79"/>
    </row>
    <row r="30" spans="1:7" s="49" customFormat="1" ht="18.75" customHeight="1">
      <c r="A30" s="48"/>
      <c r="B30" s="1"/>
      <c r="C30" s="92"/>
      <c r="D30" s="89"/>
      <c r="E30" s="88" t="s">
        <v>198</v>
      </c>
      <c r="F30" s="73">
        <v>177.435951</v>
      </c>
      <c r="G30" s="79"/>
    </row>
    <row r="31" spans="1:7" s="49" customFormat="1" ht="18.75" customHeight="1">
      <c r="A31" s="48"/>
      <c r="B31" s="1"/>
      <c r="C31" s="92"/>
      <c r="D31" s="89"/>
      <c r="E31" s="88" t="s">
        <v>199</v>
      </c>
      <c r="F31" s="73">
        <v>177.435951</v>
      </c>
      <c r="G31" s="79"/>
    </row>
    <row r="32" spans="1:7" s="49" customFormat="1" ht="18.75" customHeight="1">
      <c r="A32" s="48"/>
      <c r="B32" s="80"/>
      <c r="C32" s="92"/>
      <c r="D32" s="89"/>
      <c r="E32" s="72" t="s">
        <v>200</v>
      </c>
      <c r="F32" s="73">
        <v>1158.797478</v>
      </c>
      <c r="G32" s="79"/>
    </row>
    <row r="33" spans="1:7" s="49" customFormat="1" ht="18.75" customHeight="1">
      <c r="A33" s="48"/>
      <c r="B33" s="1"/>
      <c r="C33" s="92"/>
      <c r="D33" s="89"/>
      <c r="E33" s="72" t="s">
        <v>201</v>
      </c>
      <c r="F33" s="73">
        <v>1158.797478</v>
      </c>
      <c r="G33" s="93"/>
    </row>
    <row r="34" spans="1:7" s="49" customFormat="1" ht="18.75" customHeight="1">
      <c r="A34" s="48"/>
      <c r="B34" s="94"/>
      <c r="C34" s="92"/>
      <c r="D34" s="89"/>
      <c r="E34" s="72" t="s">
        <v>202</v>
      </c>
      <c r="F34" s="73">
        <v>1388.727182</v>
      </c>
      <c r="G34" s="81"/>
    </row>
    <row r="35" spans="1:7" s="49" customFormat="1" ht="27.75" customHeight="1">
      <c r="A35" s="48"/>
      <c r="B35" s="91"/>
      <c r="C35" s="92"/>
      <c r="D35" s="89"/>
      <c r="E35" s="72" t="s">
        <v>203</v>
      </c>
      <c r="F35" s="73">
        <v>1388.727182</v>
      </c>
      <c r="G35" s="81"/>
    </row>
    <row r="36" spans="1:7" s="49" customFormat="1" ht="18.75">
      <c r="A36" s="48"/>
      <c r="B36" s="91"/>
      <c r="C36" s="92"/>
      <c r="D36" s="89"/>
      <c r="E36" s="72" t="s">
        <v>204</v>
      </c>
      <c r="F36" s="73">
        <v>101.337312</v>
      </c>
      <c r="G36" s="95"/>
    </row>
    <row r="37" spans="1:7" s="49" customFormat="1" ht="18.75">
      <c r="A37" s="68"/>
      <c r="B37" s="91"/>
      <c r="C37" s="92"/>
      <c r="D37" s="89"/>
      <c r="E37" s="72" t="s">
        <v>205</v>
      </c>
      <c r="F37" s="73">
        <v>101.337312</v>
      </c>
      <c r="G37" s="79"/>
    </row>
    <row r="38" spans="1:7" s="49" customFormat="1" ht="22.5" customHeight="1">
      <c r="A38" s="48"/>
      <c r="B38" s="91"/>
      <c r="C38" s="92"/>
      <c r="D38" s="89"/>
      <c r="E38" s="72" t="s">
        <v>206</v>
      </c>
      <c r="F38" s="73">
        <v>775.670144</v>
      </c>
      <c r="G38" s="83"/>
    </row>
    <row r="39" spans="1:7" s="49" customFormat="1" ht="18.75">
      <c r="A39" s="48"/>
      <c r="B39" s="80"/>
      <c r="C39" s="92"/>
      <c r="D39" s="89"/>
      <c r="E39" s="72" t="s">
        <v>207</v>
      </c>
      <c r="F39" s="73">
        <v>775.670144</v>
      </c>
      <c r="G39" s="83"/>
    </row>
    <row r="40" spans="1:7" s="49" customFormat="1" ht="18.75">
      <c r="A40" s="48"/>
      <c r="B40" s="80"/>
      <c r="C40" s="92"/>
      <c r="D40" s="89"/>
      <c r="E40" s="72" t="s">
        <v>208</v>
      </c>
      <c r="F40" s="73">
        <v>1473.345834</v>
      </c>
      <c r="G40" s="79"/>
    </row>
    <row r="41" spans="1:7" s="49" customFormat="1" ht="18.75">
      <c r="A41" s="48"/>
      <c r="B41" s="80"/>
      <c r="C41" s="92"/>
      <c r="D41" s="89"/>
      <c r="E41" s="72" t="s">
        <v>209</v>
      </c>
      <c r="F41" s="73">
        <v>612.186373</v>
      </c>
      <c r="G41" s="79"/>
    </row>
    <row r="42" spans="1:7" s="49" customFormat="1" ht="18.75">
      <c r="A42" s="48"/>
      <c r="B42" s="80"/>
      <c r="C42" s="92"/>
      <c r="D42" s="89"/>
      <c r="E42" s="88" t="s">
        <v>210</v>
      </c>
      <c r="F42" s="73">
        <v>861.159461</v>
      </c>
      <c r="G42" s="79"/>
    </row>
    <row r="43" spans="1:7" s="49" customFormat="1" ht="18.75">
      <c r="A43" s="48"/>
      <c r="B43" s="80"/>
      <c r="C43" s="92"/>
      <c r="D43" s="89"/>
      <c r="E43" s="72" t="s">
        <v>211</v>
      </c>
      <c r="F43" s="73">
        <v>300.364107</v>
      </c>
      <c r="G43" s="83"/>
    </row>
    <row r="44" spans="1:7" s="49" customFormat="1" ht="18.75">
      <c r="A44" s="48"/>
      <c r="B44" s="80"/>
      <c r="C44" s="92"/>
      <c r="D44" s="89"/>
      <c r="E44" s="72" t="s">
        <v>212</v>
      </c>
      <c r="F44" s="73">
        <v>300.364107</v>
      </c>
      <c r="G44" s="79"/>
    </row>
    <row r="45" spans="1:7" s="49" customFormat="1" ht="18.75">
      <c r="A45" s="48"/>
      <c r="B45" s="80"/>
      <c r="C45" s="92"/>
      <c r="D45" s="89"/>
      <c r="E45" s="72" t="s">
        <v>213</v>
      </c>
      <c r="F45" s="73">
        <v>283.551235</v>
      </c>
      <c r="G45" s="79"/>
    </row>
    <row r="46" spans="1:7" s="49" customFormat="1" ht="18.75">
      <c r="A46" s="48"/>
      <c r="B46" s="80"/>
      <c r="C46" s="92"/>
      <c r="D46" s="89"/>
      <c r="E46" s="72" t="s">
        <v>214</v>
      </c>
      <c r="F46" s="73">
        <v>283.551235</v>
      </c>
      <c r="G46" s="96"/>
    </row>
    <row r="47" spans="1:7" s="49" customFormat="1" ht="18.75">
      <c r="A47" s="48"/>
      <c r="B47" s="80"/>
      <c r="C47" s="92"/>
      <c r="D47" s="89"/>
      <c r="E47" s="72" t="s">
        <v>215</v>
      </c>
      <c r="F47" s="73">
        <v>144.19493899999998</v>
      </c>
      <c r="G47" s="96"/>
    </row>
    <row r="48" spans="1:7" s="49" customFormat="1" ht="18.75">
      <c r="A48" s="48"/>
      <c r="B48" s="80"/>
      <c r="C48" s="92"/>
      <c r="D48" s="89"/>
      <c r="E48" s="72" t="s">
        <v>216</v>
      </c>
      <c r="F48" s="73">
        <v>144.19493899999998</v>
      </c>
      <c r="G48" s="79"/>
    </row>
    <row r="49" spans="1:7" s="49" customFormat="1" ht="18.75">
      <c r="A49" s="48"/>
      <c r="B49" s="80"/>
      <c r="C49" s="92"/>
      <c r="D49" s="89"/>
      <c r="E49" s="88" t="s">
        <v>217</v>
      </c>
      <c r="F49" s="73">
        <v>0</v>
      </c>
      <c r="G49" s="79"/>
    </row>
    <row r="50" spans="1:7" s="49" customFormat="1" ht="18.75">
      <c r="A50" s="48"/>
      <c r="B50" s="80"/>
      <c r="C50" s="92"/>
      <c r="D50" s="89"/>
      <c r="E50" s="88" t="s">
        <v>218</v>
      </c>
      <c r="F50" s="73">
        <v>0</v>
      </c>
      <c r="G50" s="79"/>
    </row>
    <row r="51" spans="1:7" s="49" customFormat="1" ht="18.75">
      <c r="A51" s="48"/>
      <c r="B51" s="80"/>
      <c r="C51" s="92"/>
      <c r="D51" s="89"/>
      <c r="E51" s="72" t="s">
        <v>219</v>
      </c>
      <c r="F51" s="73">
        <v>757.3321000000001</v>
      </c>
      <c r="G51" s="81"/>
    </row>
    <row r="52" spans="1:7" s="49" customFormat="1" ht="20.25" customHeight="1">
      <c r="A52" s="48"/>
      <c r="B52" s="80"/>
      <c r="C52" s="92"/>
      <c r="D52" s="89"/>
      <c r="E52" s="72" t="s">
        <v>220</v>
      </c>
      <c r="F52" s="73">
        <v>757.3321000000001</v>
      </c>
      <c r="G52" s="81"/>
    </row>
    <row r="53" spans="1:7" s="49" customFormat="1" ht="20.25" customHeight="1">
      <c r="A53" s="48"/>
      <c r="B53" s="80"/>
      <c r="C53" s="92"/>
      <c r="D53" s="89"/>
      <c r="E53" s="88" t="s">
        <v>221</v>
      </c>
      <c r="F53" s="73">
        <v>2221.36967</v>
      </c>
      <c r="G53" s="81"/>
    </row>
    <row r="54" spans="1:7" s="49" customFormat="1" ht="17.25" customHeight="1">
      <c r="A54" s="48"/>
      <c r="B54" s="80"/>
      <c r="C54" s="92"/>
      <c r="D54" s="89"/>
      <c r="E54" s="72" t="s">
        <v>222</v>
      </c>
      <c r="F54" s="73">
        <v>2743.874133</v>
      </c>
      <c r="G54" s="97"/>
    </row>
    <row r="55" spans="1:7" s="49" customFormat="1" ht="18.75">
      <c r="A55" s="48"/>
      <c r="B55" s="80"/>
      <c r="C55" s="92"/>
      <c r="D55" s="89"/>
      <c r="E55" s="72" t="s">
        <v>223</v>
      </c>
      <c r="F55" s="73">
        <v>1394.495537</v>
      </c>
      <c r="G55" s="97"/>
    </row>
    <row r="56" spans="1:7" s="49" customFormat="1" ht="18.75">
      <c r="A56" s="48"/>
      <c r="B56" s="80"/>
      <c r="C56" s="92"/>
      <c r="D56" s="89"/>
      <c r="E56" s="72" t="s">
        <v>224</v>
      </c>
      <c r="F56" s="73">
        <v>17</v>
      </c>
      <c r="G56" s="97"/>
    </row>
    <row r="57" spans="1:7" s="49" customFormat="1" ht="18.75">
      <c r="A57" s="48"/>
      <c r="B57" s="80"/>
      <c r="C57" s="92"/>
      <c r="D57" s="89"/>
      <c r="E57" s="72" t="s">
        <v>225</v>
      </c>
      <c r="F57" s="73">
        <v>1734.2441050000002</v>
      </c>
      <c r="G57" s="81"/>
    </row>
    <row r="58" spans="1:7" s="49" customFormat="1" ht="30" customHeight="1">
      <c r="A58" s="48"/>
      <c r="B58" s="80"/>
      <c r="C58" s="92"/>
      <c r="D58" s="89"/>
      <c r="E58" s="72" t="s">
        <v>226</v>
      </c>
      <c r="F58" s="73">
        <v>1734.2441050000002</v>
      </c>
      <c r="G58" s="81"/>
    </row>
    <row r="59" spans="1:7" s="49" customFormat="1" ht="18.75">
      <c r="A59" s="48"/>
      <c r="B59" s="80"/>
      <c r="C59" s="92"/>
      <c r="D59" s="89"/>
      <c r="E59" s="72" t="s">
        <v>227</v>
      </c>
      <c r="F59" s="73">
        <v>936.149864</v>
      </c>
      <c r="G59" s="95"/>
    </row>
    <row r="60" spans="1:7" s="49" customFormat="1" ht="18.75">
      <c r="A60" s="48"/>
      <c r="B60" s="80"/>
      <c r="C60" s="92"/>
      <c r="D60" s="89"/>
      <c r="E60" s="72" t="s">
        <v>228</v>
      </c>
      <c r="F60" s="73">
        <v>936.149864</v>
      </c>
      <c r="G60" s="79"/>
    </row>
    <row r="61" spans="1:7" s="49" customFormat="1" ht="27" customHeight="1">
      <c r="A61" s="48"/>
      <c r="B61" s="80"/>
      <c r="C61" s="92"/>
      <c r="D61" s="89"/>
      <c r="E61" s="72" t="s">
        <v>229</v>
      </c>
      <c r="F61" s="73">
        <v>895.230765</v>
      </c>
      <c r="G61" s="81"/>
    </row>
    <row r="62" spans="1:7" s="49" customFormat="1" ht="18.75">
      <c r="A62" s="48"/>
      <c r="B62" s="80"/>
      <c r="C62" s="92"/>
      <c r="D62" s="89"/>
      <c r="E62" s="72" t="s">
        <v>230</v>
      </c>
      <c r="F62" s="73">
        <v>895.230765</v>
      </c>
      <c r="G62" s="81"/>
    </row>
    <row r="63" spans="1:7" s="49" customFormat="1" ht="18.75">
      <c r="A63" s="48"/>
      <c r="B63" s="80"/>
      <c r="C63" s="92"/>
      <c r="D63" s="89"/>
      <c r="E63" s="72" t="s">
        <v>231</v>
      </c>
      <c r="F63" s="73">
        <v>817.440249</v>
      </c>
      <c r="G63" s="83"/>
    </row>
    <row r="64" spans="1:7" s="49" customFormat="1" ht="22.5" customHeight="1">
      <c r="A64" s="48"/>
      <c r="B64" s="80"/>
      <c r="C64" s="92"/>
      <c r="D64" s="89"/>
      <c r="E64" s="72" t="s">
        <v>232</v>
      </c>
      <c r="F64" s="73">
        <v>817.440249</v>
      </c>
      <c r="G64" s="98"/>
    </row>
    <row r="65" spans="1:7" s="49" customFormat="1" ht="18.75">
      <c r="A65" s="48"/>
      <c r="B65" s="80"/>
      <c r="C65" s="92"/>
      <c r="D65" s="89" t="s">
        <v>233</v>
      </c>
      <c r="E65" s="72" t="s">
        <v>234</v>
      </c>
      <c r="F65" s="73">
        <v>278.55133900000004</v>
      </c>
      <c r="G65" s="98"/>
    </row>
    <row r="66" spans="1:7" s="49" customFormat="1" ht="18.75">
      <c r="A66" s="48"/>
      <c r="B66" s="80"/>
      <c r="C66" s="92"/>
      <c r="D66" s="89"/>
      <c r="E66" s="72" t="s">
        <v>235</v>
      </c>
      <c r="F66" s="73">
        <v>278.55133900000004</v>
      </c>
      <c r="G66" s="79"/>
    </row>
    <row r="67" spans="1:7" s="49" customFormat="1" ht="18.75">
      <c r="A67" s="48"/>
      <c r="B67" s="80"/>
      <c r="C67" s="92"/>
      <c r="D67" s="89"/>
      <c r="E67" s="72" t="s">
        <v>236</v>
      </c>
      <c r="F67" s="73">
        <v>278.55133900000004</v>
      </c>
      <c r="G67" s="79"/>
    </row>
    <row r="68" spans="1:7" s="49" customFormat="1" ht="18.75">
      <c r="A68" s="48"/>
      <c r="B68" s="80"/>
      <c r="C68" s="92"/>
      <c r="D68" s="89" t="s">
        <v>237</v>
      </c>
      <c r="E68" s="72" t="s">
        <v>238</v>
      </c>
      <c r="F68" s="73">
        <v>605.9943860000001</v>
      </c>
      <c r="G68" s="79"/>
    </row>
    <row r="69" spans="1:7" s="49" customFormat="1" ht="18.75">
      <c r="A69" s="48"/>
      <c r="B69" s="80"/>
      <c r="C69" s="92"/>
      <c r="D69" s="99"/>
      <c r="E69" s="72" t="s">
        <v>239</v>
      </c>
      <c r="F69" s="73">
        <v>400</v>
      </c>
      <c r="G69" s="79"/>
    </row>
    <row r="70" spans="1:7" s="49" customFormat="1" ht="18.75">
      <c r="A70" s="48"/>
      <c r="B70" s="80"/>
      <c r="C70" s="92"/>
      <c r="D70" s="99"/>
      <c r="E70" s="72" t="s">
        <v>240</v>
      </c>
      <c r="F70" s="73">
        <v>400</v>
      </c>
      <c r="G70" s="96"/>
    </row>
    <row r="71" spans="1:7" s="49" customFormat="1" ht="18.75">
      <c r="A71" s="48"/>
      <c r="B71" s="80"/>
      <c r="C71" s="92"/>
      <c r="D71" s="1"/>
      <c r="E71" s="72" t="s">
        <v>241</v>
      </c>
      <c r="F71" s="73">
        <v>205.99438600000002</v>
      </c>
      <c r="G71" s="79"/>
    </row>
    <row r="72" spans="1:7" s="49" customFormat="1" ht="18.75">
      <c r="A72" s="48"/>
      <c r="B72" s="80"/>
      <c r="C72" s="92"/>
      <c r="D72" s="99"/>
      <c r="E72" s="72" t="s">
        <v>242</v>
      </c>
      <c r="F72" s="73">
        <v>30</v>
      </c>
      <c r="G72" s="96"/>
    </row>
    <row r="73" spans="1:7" s="49" customFormat="1" ht="18.75">
      <c r="A73" s="48"/>
      <c r="B73" s="80"/>
      <c r="C73" s="92"/>
      <c r="D73" s="89"/>
      <c r="E73" s="72" t="s">
        <v>243</v>
      </c>
      <c r="F73" s="73">
        <v>175.99438600000002</v>
      </c>
      <c r="G73" s="79"/>
    </row>
    <row r="74" spans="1:7" s="49" customFormat="1" ht="18.75">
      <c r="A74" s="48"/>
      <c r="B74" s="80"/>
      <c r="C74" s="92"/>
      <c r="D74" s="1" t="s">
        <v>244</v>
      </c>
      <c r="E74" s="72" t="s">
        <v>245</v>
      </c>
      <c r="F74" s="73">
        <v>10013.913413</v>
      </c>
      <c r="G74" s="79"/>
    </row>
    <row r="75" spans="1:7" s="49" customFormat="1" ht="18.75">
      <c r="A75" s="48"/>
      <c r="B75" s="80"/>
      <c r="C75" s="92"/>
      <c r="D75" s="89"/>
      <c r="E75" s="72" t="s">
        <v>246</v>
      </c>
      <c r="F75" s="73">
        <v>389.594528</v>
      </c>
      <c r="G75" s="79"/>
    </row>
    <row r="76" spans="1:7" s="49" customFormat="1" ht="18.75">
      <c r="A76" s="48"/>
      <c r="B76" s="80"/>
      <c r="C76" s="92"/>
      <c r="D76" s="89"/>
      <c r="E76" s="72" t="s">
        <v>247</v>
      </c>
      <c r="F76" s="73">
        <v>10</v>
      </c>
      <c r="G76" s="96"/>
    </row>
    <row r="77" spans="1:7" s="49" customFormat="1" ht="18.75">
      <c r="A77" s="48"/>
      <c r="B77" s="80"/>
      <c r="C77" s="92"/>
      <c r="D77" s="89"/>
      <c r="E77" s="72" t="s">
        <v>248</v>
      </c>
      <c r="F77" s="73">
        <v>40</v>
      </c>
      <c r="G77" s="96"/>
    </row>
    <row r="78" spans="1:7" s="49" customFormat="1" ht="18.75">
      <c r="A78" s="48"/>
      <c r="B78" s="80"/>
      <c r="C78" s="92"/>
      <c r="D78" s="89"/>
      <c r="E78" s="72" t="s">
        <v>249</v>
      </c>
      <c r="F78" s="73">
        <v>339.594528</v>
      </c>
      <c r="G78" s="96"/>
    </row>
    <row r="79" spans="1:7" s="49" customFormat="1" ht="18.75">
      <c r="A79" s="48"/>
      <c r="B79" s="80"/>
      <c r="C79" s="92"/>
      <c r="D79" s="89"/>
      <c r="E79" s="72" t="s">
        <v>250</v>
      </c>
      <c r="F79" s="73">
        <v>6304.518557</v>
      </c>
      <c r="G79" s="81"/>
    </row>
    <row r="80" spans="1:7" s="49" customFormat="1" ht="19.5" customHeight="1">
      <c r="A80" s="48"/>
      <c r="B80" s="80"/>
      <c r="C80" s="92"/>
      <c r="D80" s="1"/>
      <c r="E80" s="72" t="s">
        <v>251</v>
      </c>
      <c r="F80" s="73">
        <v>5306.518557</v>
      </c>
      <c r="G80" s="81"/>
    </row>
    <row r="81" spans="1:7" s="49" customFormat="1" ht="18.75">
      <c r="A81" s="48"/>
      <c r="B81" s="80"/>
      <c r="C81" s="92"/>
      <c r="D81" s="89"/>
      <c r="E81" s="72" t="s">
        <v>252</v>
      </c>
      <c r="F81" s="73">
        <v>998</v>
      </c>
      <c r="G81" s="96"/>
    </row>
    <row r="82" spans="1:7" s="49" customFormat="1" ht="18.75">
      <c r="A82" s="48"/>
      <c r="B82" s="80"/>
      <c r="C82" s="92"/>
      <c r="D82" s="89"/>
      <c r="E82" s="72" t="s">
        <v>253</v>
      </c>
      <c r="F82" s="73">
        <v>50</v>
      </c>
      <c r="G82" s="96"/>
    </row>
    <row r="83" spans="1:7" s="49" customFormat="1" ht="18.75">
      <c r="A83" s="48"/>
      <c r="B83" s="80"/>
      <c r="C83" s="92"/>
      <c r="D83" s="89"/>
      <c r="E83" s="72" t="s">
        <v>254</v>
      </c>
      <c r="F83" s="73">
        <v>50</v>
      </c>
      <c r="G83" s="96"/>
    </row>
    <row r="84" spans="1:7" s="49" customFormat="1" ht="18.75">
      <c r="A84" s="48"/>
      <c r="B84" s="80"/>
      <c r="C84" s="92"/>
      <c r="D84" s="89"/>
      <c r="E84" s="72" t="s">
        <v>255</v>
      </c>
      <c r="F84" s="73">
        <v>1057.7110109999999</v>
      </c>
      <c r="G84" s="79"/>
    </row>
    <row r="85" spans="1:7" s="49" customFormat="1" ht="18.75">
      <c r="A85" s="48"/>
      <c r="B85" s="80"/>
      <c r="C85" s="92"/>
      <c r="D85" s="89"/>
      <c r="E85" s="72" t="s">
        <v>256</v>
      </c>
      <c r="F85" s="73">
        <v>1057.7110109999999</v>
      </c>
      <c r="G85" s="79"/>
    </row>
    <row r="86" spans="1:7" s="49" customFormat="1" ht="18.75">
      <c r="A86" s="48"/>
      <c r="B86" s="80"/>
      <c r="C86" s="92"/>
      <c r="D86" s="89"/>
      <c r="E86" s="72" t="s">
        <v>257</v>
      </c>
      <c r="F86" s="73">
        <v>1449.098236</v>
      </c>
      <c r="G86" s="79"/>
    </row>
    <row r="87" spans="1:7" s="49" customFormat="1" ht="18.75">
      <c r="A87" s="48"/>
      <c r="B87" s="80"/>
      <c r="C87" s="92"/>
      <c r="D87" s="89"/>
      <c r="E87" s="72" t="s">
        <v>258</v>
      </c>
      <c r="F87" s="73">
        <v>1449.098236</v>
      </c>
      <c r="G87" s="79"/>
    </row>
    <row r="88" spans="1:7" s="49" customFormat="1" ht="18.75">
      <c r="A88" s="48"/>
      <c r="B88" s="80"/>
      <c r="C88" s="92"/>
      <c r="D88" s="1"/>
      <c r="E88" s="72" t="s">
        <v>259</v>
      </c>
      <c r="F88" s="73">
        <v>666.077579</v>
      </c>
      <c r="G88" s="79"/>
    </row>
    <row r="89" spans="1:7" s="49" customFormat="1" ht="18.75">
      <c r="A89" s="48"/>
      <c r="B89" s="80"/>
      <c r="C89" s="92"/>
      <c r="D89" s="89"/>
      <c r="E89" s="72" t="s">
        <v>260</v>
      </c>
      <c r="F89" s="73">
        <v>666.077579</v>
      </c>
      <c r="G89" s="79"/>
    </row>
    <row r="90" spans="1:7" s="49" customFormat="1" ht="18.75">
      <c r="A90" s="48"/>
      <c r="B90" s="80"/>
      <c r="C90" s="92"/>
      <c r="D90" s="89"/>
      <c r="E90" s="72" t="s">
        <v>261</v>
      </c>
      <c r="F90" s="73">
        <v>96.91350200000001</v>
      </c>
      <c r="G90" s="79"/>
    </row>
    <row r="91" spans="1:7" s="49" customFormat="1" ht="18.75">
      <c r="A91" s="48"/>
      <c r="B91" s="80"/>
      <c r="C91" s="92"/>
      <c r="D91" s="89"/>
      <c r="E91" s="72" t="s">
        <v>262</v>
      </c>
      <c r="F91" s="73">
        <v>96.91350200000001</v>
      </c>
      <c r="G91" s="79"/>
    </row>
    <row r="92" spans="1:7" s="49" customFormat="1" ht="18.75" customHeight="1">
      <c r="A92" s="48"/>
      <c r="B92" s="80"/>
      <c r="C92" s="92"/>
      <c r="D92" s="89" t="s">
        <v>263</v>
      </c>
      <c r="E92" s="72" t="s">
        <v>264</v>
      </c>
      <c r="F92" s="73">
        <v>25818.498606</v>
      </c>
      <c r="G92" s="81"/>
    </row>
    <row r="93" spans="1:7" s="49" customFormat="1" ht="18.75">
      <c r="A93" s="48"/>
      <c r="B93" s="80"/>
      <c r="C93" s="92"/>
      <c r="D93" s="89"/>
      <c r="E93" s="72" t="s">
        <v>265</v>
      </c>
      <c r="F93" s="73">
        <v>2355.996415</v>
      </c>
      <c r="G93" s="81"/>
    </row>
    <row r="94" spans="1:7" s="49" customFormat="1" ht="22.5" customHeight="1">
      <c r="A94" s="48"/>
      <c r="B94" s="80"/>
      <c r="C94" s="92"/>
      <c r="D94" s="89"/>
      <c r="E94" s="72" t="s">
        <v>266</v>
      </c>
      <c r="F94" s="73">
        <v>2039.927886</v>
      </c>
      <c r="G94" s="81"/>
    </row>
    <row r="95" spans="1:7" s="49" customFormat="1" ht="18.75">
      <c r="A95" s="48"/>
      <c r="B95" s="80"/>
      <c r="C95" s="92"/>
      <c r="D95" s="89"/>
      <c r="E95" s="72" t="s">
        <v>267</v>
      </c>
      <c r="F95" s="73">
        <v>316.068529</v>
      </c>
      <c r="G95" s="95"/>
    </row>
    <row r="96" spans="1:7" s="49" customFormat="1" ht="18.75">
      <c r="A96" s="48"/>
      <c r="B96" s="80"/>
      <c r="C96" s="92"/>
      <c r="D96" s="89"/>
      <c r="E96" s="72" t="s">
        <v>268</v>
      </c>
      <c r="F96" s="73">
        <v>16665.107656</v>
      </c>
      <c r="G96" s="95"/>
    </row>
    <row r="97" spans="1:7" s="49" customFormat="1" ht="18.75">
      <c r="A97" s="48"/>
      <c r="B97" s="80"/>
      <c r="C97" s="92"/>
      <c r="D97" s="89"/>
      <c r="E97" s="72" t="s">
        <v>269</v>
      </c>
      <c r="F97" s="73">
        <v>1253.8722599999999</v>
      </c>
      <c r="G97" s="79"/>
    </row>
    <row r="98" spans="1:7" s="49" customFormat="1" ht="18.75">
      <c r="A98" s="48"/>
      <c r="B98" s="80"/>
      <c r="C98" s="92"/>
      <c r="D98" s="89"/>
      <c r="E98" s="72" t="s">
        <v>270</v>
      </c>
      <c r="F98" s="73">
        <v>3843.788365</v>
      </c>
      <c r="G98" s="79"/>
    </row>
    <row r="99" spans="1:7" s="49" customFormat="1" ht="18.75">
      <c r="A99" s="48"/>
      <c r="B99" s="80"/>
      <c r="C99" s="92"/>
      <c r="D99" s="89"/>
      <c r="E99" s="72" t="s">
        <v>271</v>
      </c>
      <c r="F99" s="73">
        <v>11567.447031</v>
      </c>
      <c r="G99" s="79"/>
    </row>
    <row r="100" spans="1:7" s="49" customFormat="1" ht="18.75">
      <c r="A100" s="48"/>
      <c r="B100" s="80"/>
      <c r="C100" s="92"/>
      <c r="D100" s="89"/>
      <c r="E100" s="72" t="s">
        <v>272</v>
      </c>
      <c r="F100" s="73">
        <v>4649.836042</v>
      </c>
      <c r="G100" s="79"/>
    </row>
    <row r="101" spans="1:7" s="49" customFormat="1" ht="18.75">
      <c r="A101" s="48"/>
      <c r="B101" s="80"/>
      <c r="C101" s="92"/>
      <c r="D101" s="89"/>
      <c r="E101" s="72" t="s">
        <v>273</v>
      </c>
      <c r="F101" s="73">
        <v>3287.310458</v>
      </c>
      <c r="G101" s="79"/>
    </row>
    <row r="102" spans="1:7" s="49" customFormat="1" ht="18.75">
      <c r="A102" s="48"/>
      <c r="B102" s="80"/>
      <c r="C102" s="92"/>
      <c r="D102" s="89"/>
      <c r="E102" s="72" t="s">
        <v>274</v>
      </c>
      <c r="F102" s="73">
        <v>1362.525584</v>
      </c>
      <c r="G102" s="79"/>
    </row>
    <row r="103" spans="1:7" s="49" customFormat="1" ht="18.75">
      <c r="A103" s="48"/>
      <c r="B103" s="80"/>
      <c r="C103" s="92"/>
      <c r="D103" s="89"/>
      <c r="E103" s="72" t="s">
        <v>275</v>
      </c>
      <c r="F103" s="73">
        <v>0</v>
      </c>
      <c r="G103" s="79"/>
    </row>
    <row r="104" spans="1:7" s="49" customFormat="1" ht="18.75">
      <c r="A104" s="48"/>
      <c r="B104" s="80"/>
      <c r="C104" s="92"/>
      <c r="D104" s="89"/>
      <c r="E104" s="72" t="s">
        <v>276</v>
      </c>
      <c r="F104" s="73">
        <v>239.518292</v>
      </c>
      <c r="G104" s="79"/>
    </row>
    <row r="105" spans="1:7" s="49" customFormat="1" ht="22.5" customHeight="1">
      <c r="A105" s="48"/>
      <c r="B105" s="80"/>
      <c r="C105" s="92"/>
      <c r="D105" s="100"/>
      <c r="E105" s="72" t="s">
        <v>277</v>
      </c>
      <c r="F105" s="73">
        <v>239.518292</v>
      </c>
      <c r="G105" s="96"/>
    </row>
    <row r="106" spans="1:7" s="49" customFormat="1" ht="18.75">
      <c r="A106" s="48"/>
      <c r="B106" s="80"/>
      <c r="C106" s="92"/>
      <c r="D106" s="1"/>
      <c r="E106" s="72" t="s">
        <v>278</v>
      </c>
      <c r="F106" s="73">
        <v>862.736051</v>
      </c>
      <c r="G106" s="79"/>
    </row>
    <row r="107" spans="1:7" s="49" customFormat="1" ht="18.75">
      <c r="A107" s="48"/>
      <c r="B107" s="80"/>
      <c r="C107" s="92"/>
      <c r="D107" s="89"/>
      <c r="E107" s="72" t="s">
        <v>279</v>
      </c>
      <c r="F107" s="73">
        <v>862.736051</v>
      </c>
      <c r="G107" s="79"/>
    </row>
    <row r="108" spans="1:7" s="49" customFormat="1" ht="18.75">
      <c r="A108" s="48"/>
      <c r="B108" s="80"/>
      <c r="C108" s="92"/>
      <c r="D108" s="89"/>
      <c r="E108" s="72" t="s">
        <v>280</v>
      </c>
      <c r="F108" s="73">
        <v>1045.30415</v>
      </c>
      <c r="G108" s="81"/>
    </row>
    <row r="109" spans="1:7" s="49" customFormat="1" ht="18.75">
      <c r="A109" s="48"/>
      <c r="B109" s="80"/>
      <c r="C109" s="92"/>
      <c r="D109" s="89"/>
      <c r="E109" s="72" t="s">
        <v>281</v>
      </c>
      <c r="F109" s="73">
        <v>1045.30415</v>
      </c>
      <c r="G109" s="81"/>
    </row>
    <row r="110" spans="1:7" s="49" customFormat="1" ht="18.75">
      <c r="A110" s="48"/>
      <c r="B110" s="80"/>
      <c r="C110" s="92"/>
      <c r="D110" s="89" t="s">
        <v>282</v>
      </c>
      <c r="E110" s="72" t="s">
        <v>283</v>
      </c>
      <c r="F110" s="73">
        <v>791.313667</v>
      </c>
      <c r="G110" s="81"/>
    </row>
    <row r="111" spans="1:7" s="49" customFormat="1" ht="18.75">
      <c r="A111" s="48"/>
      <c r="B111" s="80"/>
      <c r="C111" s="92"/>
      <c r="D111" s="89"/>
      <c r="E111" s="72" t="s">
        <v>284</v>
      </c>
      <c r="F111" s="73">
        <v>458.715754</v>
      </c>
      <c r="G111" s="81"/>
    </row>
    <row r="112" spans="1:7" s="49" customFormat="1" ht="18.75">
      <c r="A112" s="48"/>
      <c r="B112" s="80"/>
      <c r="C112" s="92"/>
      <c r="D112" s="89"/>
      <c r="E112" s="72" t="s">
        <v>285</v>
      </c>
      <c r="F112" s="73">
        <v>458.715754</v>
      </c>
      <c r="G112" s="101"/>
    </row>
    <row r="113" spans="1:7" s="49" customFormat="1" ht="18.75">
      <c r="A113" s="48"/>
      <c r="B113" s="80"/>
      <c r="C113" s="92"/>
      <c r="D113" s="89"/>
      <c r="E113" s="72" t="s">
        <v>286</v>
      </c>
      <c r="F113" s="73">
        <v>48.405539000000005</v>
      </c>
      <c r="G113" s="101"/>
    </row>
    <row r="114" spans="1:7" s="49" customFormat="1" ht="18.75">
      <c r="A114" s="48"/>
      <c r="B114" s="80"/>
      <c r="C114" s="92"/>
      <c r="D114" s="89"/>
      <c r="E114" s="72" t="s">
        <v>287</v>
      </c>
      <c r="F114" s="73">
        <v>48.405539000000005</v>
      </c>
      <c r="G114" s="101"/>
    </row>
    <row r="115" spans="1:7" s="49" customFormat="1" ht="18.75">
      <c r="A115" s="48"/>
      <c r="B115" s="80"/>
      <c r="C115" s="92"/>
      <c r="D115" s="89"/>
      <c r="E115" s="72" t="s">
        <v>288</v>
      </c>
      <c r="F115" s="73">
        <v>55.887951</v>
      </c>
      <c r="G115" s="79"/>
    </row>
    <row r="116" spans="1:7" s="49" customFormat="1" ht="18.75">
      <c r="A116" s="48"/>
      <c r="B116" s="80"/>
      <c r="C116" s="92"/>
      <c r="D116" s="89"/>
      <c r="E116" s="72" t="s">
        <v>289</v>
      </c>
      <c r="F116" s="73">
        <v>55.887951</v>
      </c>
      <c r="G116" s="79"/>
    </row>
    <row r="117" spans="1:7" s="49" customFormat="1" ht="18.75">
      <c r="A117" s="48"/>
      <c r="B117" s="80"/>
      <c r="C117" s="92"/>
      <c r="D117" s="89"/>
      <c r="E117" s="72" t="s">
        <v>290</v>
      </c>
      <c r="F117" s="73">
        <v>85.420332</v>
      </c>
      <c r="G117" s="79"/>
    </row>
    <row r="118" spans="1:7" s="49" customFormat="1" ht="18.75">
      <c r="A118" s="48"/>
      <c r="B118" s="80"/>
      <c r="C118" s="92"/>
      <c r="D118" s="89"/>
      <c r="E118" s="72" t="s">
        <v>291</v>
      </c>
      <c r="F118" s="73">
        <v>85.420332</v>
      </c>
      <c r="G118" s="79"/>
    </row>
    <row r="119" spans="1:7" s="49" customFormat="1" ht="18.75">
      <c r="A119" s="48"/>
      <c r="B119" s="80"/>
      <c r="C119" s="92"/>
      <c r="D119" s="89"/>
      <c r="E119" s="72" t="s">
        <v>292</v>
      </c>
      <c r="F119" s="73">
        <v>142.88409099999998</v>
      </c>
      <c r="G119" s="79"/>
    </row>
    <row r="120" spans="1:7" s="49" customFormat="1" ht="18.75">
      <c r="A120" s="48"/>
      <c r="B120" s="80"/>
      <c r="C120" s="92"/>
      <c r="D120" s="89"/>
      <c r="E120" s="72" t="s">
        <v>293</v>
      </c>
      <c r="F120" s="73">
        <v>142.88409099999998</v>
      </c>
      <c r="G120" s="79"/>
    </row>
    <row r="121" spans="1:7" s="49" customFormat="1" ht="22.5" customHeight="1">
      <c r="A121" s="48"/>
      <c r="B121" s="80"/>
      <c r="C121" s="92"/>
      <c r="D121" s="89" t="s">
        <v>294</v>
      </c>
      <c r="E121" s="72" t="s">
        <v>295</v>
      </c>
      <c r="F121" s="73">
        <v>4723.620964</v>
      </c>
      <c r="G121" s="81"/>
    </row>
    <row r="122" spans="1:7" s="49" customFormat="1" ht="18.75">
      <c r="A122" s="48"/>
      <c r="B122" s="80"/>
      <c r="C122" s="92"/>
      <c r="D122" s="89"/>
      <c r="E122" s="72" t="s">
        <v>296</v>
      </c>
      <c r="F122" s="73">
        <v>1205.442533</v>
      </c>
      <c r="G122" s="81"/>
    </row>
    <row r="123" spans="1:7" s="49" customFormat="1" ht="24.75" customHeight="1">
      <c r="A123" s="48"/>
      <c r="B123" s="80"/>
      <c r="C123" s="92"/>
      <c r="D123" s="89"/>
      <c r="E123" s="72" t="s">
        <v>297</v>
      </c>
      <c r="F123" s="73">
        <v>148.455636</v>
      </c>
      <c r="G123" s="81"/>
    </row>
    <row r="124" spans="1:7" s="49" customFormat="1" ht="18.75">
      <c r="A124" s="48"/>
      <c r="B124" s="80"/>
      <c r="C124" s="92"/>
      <c r="D124" s="1"/>
      <c r="E124" s="72" t="s">
        <v>298</v>
      </c>
      <c r="F124" s="73">
        <v>90.456663</v>
      </c>
      <c r="G124" s="93"/>
    </row>
    <row r="125" spans="1:7" s="49" customFormat="1" ht="18.75">
      <c r="A125" s="48"/>
      <c r="B125" s="80"/>
      <c r="C125" s="92"/>
      <c r="D125" s="89"/>
      <c r="E125" s="72" t="s">
        <v>299</v>
      </c>
      <c r="F125" s="73">
        <v>729.730355</v>
      </c>
      <c r="G125" s="79"/>
    </row>
    <row r="126" spans="1:7" s="49" customFormat="1" ht="18.75">
      <c r="A126" s="48"/>
      <c r="B126" s="80"/>
      <c r="C126" s="92"/>
      <c r="D126" s="89"/>
      <c r="E126" s="72" t="s">
        <v>300</v>
      </c>
      <c r="F126" s="73">
        <v>132.58975800000002</v>
      </c>
      <c r="G126" s="79"/>
    </row>
    <row r="127" spans="1:7" s="49" customFormat="1" ht="18.75">
      <c r="A127" s="48"/>
      <c r="B127" s="80"/>
      <c r="C127" s="92"/>
      <c r="D127" s="89"/>
      <c r="E127" s="72" t="s">
        <v>301</v>
      </c>
      <c r="F127" s="73">
        <v>104.210121</v>
      </c>
      <c r="G127" s="79"/>
    </row>
    <row r="128" spans="1:7" s="49" customFormat="1" ht="18.75">
      <c r="A128" s="48"/>
      <c r="B128" s="80"/>
      <c r="C128" s="92"/>
      <c r="D128" s="89"/>
      <c r="E128" s="72" t="s">
        <v>302</v>
      </c>
      <c r="F128" s="73">
        <v>183.001887</v>
      </c>
      <c r="G128" s="79"/>
    </row>
    <row r="129" spans="1:7" s="49" customFormat="1" ht="18.75">
      <c r="A129" s="48"/>
      <c r="B129" s="80"/>
      <c r="C129" s="92"/>
      <c r="D129" s="89"/>
      <c r="E129" s="72" t="s">
        <v>303</v>
      </c>
      <c r="F129" s="73">
        <v>183.001887</v>
      </c>
      <c r="G129" s="79"/>
    </row>
    <row r="130" spans="1:7" s="49" customFormat="1" ht="18.75">
      <c r="A130" s="48"/>
      <c r="B130" s="80"/>
      <c r="C130" s="92"/>
      <c r="D130" s="89"/>
      <c r="E130" s="72" t="s">
        <v>304</v>
      </c>
      <c r="F130" s="73">
        <v>383.115315</v>
      </c>
      <c r="G130" s="79"/>
    </row>
    <row r="131" spans="1:7" s="49" customFormat="1" ht="18.75">
      <c r="A131" s="48"/>
      <c r="B131" s="80"/>
      <c r="C131" s="92"/>
      <c r="D131" s="89"/>
      <c r="E131" s="72" t="s">
        <v>305</v>
      </c>
      <c r="F131" s="73">
        <v>112.89695800000001</v>
      </c>
      <c r="G131" s="79"/>
    </row>
    <row r="132" spans="1:7" s="49" customFormat="1" ht="18.75">
      <c r="A132" s="48"/>
      <c r="B132" s="80"/>
      <c r="C132" s="92"/>
      <c r="D132" s="89"/>
      <c r="E132" s="72" t="s">
        <v>306</v>
      </c>
      <c r="F132" s="73">
        <v>270.21835699999997</v>
      </c>
      <c r="G132" s="79"/>
    </row>
    <row r="133" spans="1:7" s="49" customFormat="1" ht="18.75">
      <c r="A133" s="48"/>
      <c r="B133" s="80"/>
      <c r="C133" s="92"/>
      <c r="D133" s="89"/>
      <c r="E133" s="72" t="s">
        <v>307</v>
      </c>
      <c r="F133" s="73">
        <v>2952.061229</v>
      </c>
      <c r="G133" s="79"/>
    </row>
    <row r="134" spans="1:7" s="49" customFormat="1" ht="18.75">
      <c r="A134" s="48"/>
      <c r="B134" s="80"/>
      <c r="C134" s="92"/>
      <c r="D134" s="89"/>
      <c r="E134" s="72" t="s">
        <v>308</v>
      </c>
      <c r="F134" s="73">
        <v>511.98349299999995</v>
      </c>
      <c r="G134" s="83"/>
    </row>
    <row r="135" spans="1:7" s="49" customFormat="1" ht="18.75">
      <c r="A135" s="48"/>
      <c r="B135" s="80"/>
      <c r="C135" s="92"/>
      <c r="D135" s="1"/>
      <c r="E135" s="72" t="s">
        <v>309</v>
      </c>
      <c r="F135" s="73">
        <v>1175.521262</v>
      </c>
      <c r="G135" s="79"/>
    </row>
    <row r="136" spans="1:7" s="49" customFormat="1" ht="18.75">
      <c r="A136" s="48"/>
      <c r="B136" s="80"/>
      <c r="C136" s="92"/>
      <c r="D136" s="89"/>
      <c r="E136" s="72" t="s">
        <v>310</v>
      </c>
      <c r="F136" s="73">
        <v>1264.556474</v>
      </c>
      <c r="G136" s="79"/>
    </row>
    <row r="137" spans="1:7" s="49" customFormat="1" ht="18.75">
      <c r="A137" s="48"/>
      <c r="B137" s="80"/>
      <c r="C137" s="92"/>
      <c r="D137" s="89" t="s">
        <v>311</v>
      </c>
      <c r="E137" s="72" t="s">
        <v>312</v>
      </c>
      <c r="F137" s="73">
        <v>4344.948197</v>
      </c>
      <c r="G137" s="79"/>
    </row>
    <row r="138" spans="1:7" s="49" customFormat="1" ht="18.75">
      <c r="A138" s="48"/>
      <c r="B138" s="80"/>
      <c r="C138" s="92"/>
      <c r="D138" s="89"/>
      <c r="E138" s="72" t="s">
        <v>313</v>
      </c>
      <c r="F138" s="73">
        <v>2303.158928</v>
      </c>
      <c r="G138" s="79"/>
    </row>
    <row r="139" spans="1:7" s="49" customFormat="1" ht="24.75" customHeight="1">
      <c r="A139" s="48"/>
      <c r="B139" s="80"/>
      <c r="C139" s="92"/>
      <c r="D139" s="89"/>
      <c r="E139" s="72" t="s">
        <v>314</v>
      </c>
      <c r="F139" s="73">
        <v>1185.5597070000001</v>
      </c>
      <c r="G139" s="83"/>
    </row>
    <row r="140" spans="1:7" s="49" customFormat="1" ht="24.75" customHeight="1">
      <c r="A140" s="48"/>
      <c r="B140" s="80"/>
      <c r="C140" s="92"/>
      <c r="D140" s="89"/>
      <c r="E140" s="88" t="s">
        <v>315</v>
      </c>
      <c r="F140" s="73">
        <v>0</v>
      </c>
      <c r="G140" s="83"/>
    </row>
    <row r="141" spans="1:7" s="49" customFormat="1" ht="24" customHeight="1">
      <c r="A141" s="48"/>
      <c r="B141" s="80"/>
      <c r="C141" s="92"/>
      <c r="D141" s="89"/>
      <c r="E141" s="72" t="s">
        <v>316</v>
      </c>
      <c r="F141" s="73">
        <v>1117.599221</v>
      </c>
      <c r="G141" s="90"/>
    </row>
    <row r="142" spans="1:7" s="49" customFormat="1" ht="18.75">
      <c r="A142" s="48"/>
      <c r="B142" s="80"/>
      <c r="C142" s="92"/>
      <c r="D142" s="89"/>
      <c r="E142" s="72" t="s">
        <v>317</v>
      </c>
      <c r="F142" s="73">
        <v>1035.0669699999999</v>
      </c>
      <c r="G142" s="90"/>
    </row>
    <row r="143" spans="1:7" s="49" customFormat="1" ht="18.75">
      <c r="A143" s="48"/>
      <c r="B143" s="80"/>
      <c r="C143" s="92"/>
      <c r="D143" s="89"/>
      <c r="E143" s="72" t="s">
        <v>318</v>
      </c>
      <c r="F143" s="73">
        <v>1035.0669699999999</v>
      </c>
      <c r="G143" s="79"/>
    </row>
    <row r="144" spans="1:7" s="49" customFormat="1" ht="18.75">
      <c r="A144" s="48"/>
      <c r="B144" s="80"/>
      <c r="C144" s="92"/>
      <c r="D144" s="89"/>
      <c r="E144" s="72" t="s">
        <v>319</v>
      </c>
      <c r="F144" s="73">
        <v>454.224037</v>
      </c>
      <c r="G144" s="81"/>
    </row>
    <row r="145" spans="1:7" s="49" customFormat="1" ht="18.75">
      <c r="A145" s="48"/>
      <c r="B145" s="80"/>
      <c r="C145" s="92"/>
      <c r="D145" s="89"/>
      <c r="E145" s="72" t="s">
        <v>320</v>
      </c>
      <c r="F145" s="73">
        <v>454.224037</v>
      </c>
      <c r="G145" s="81"/>
    </row>
    <row r="146" spans="1:7" s="49" customFormat="1" ht="18.75">
      <c r="A146" s="48"/>
      <c r="B146" s="80"/>
      <c r="C146" s="92"/>
      <c r="D146" s="89"/>
      <c r="E146" s="72" t="s">
        <v>321</v>
      </c>
      <c r="F146" s="73">
        <v>428.080134</v>
      </c>
      <c r="G146" s="79"/>
    </row>
    <row r="147" spans="1:7" s="49" customFormat="1" ht="18.75">
      <c r="A147" s="48"/>
      <c r="B147" s="80"/>
      <c r="C147" s="92"/>
      <c r="D147" s="89"/>
      <c r="E147" s="72" t="s">
        <v>322</v>
      </c>
      <c r="F147" s="73">
        <v>348.080134</v>
      </c>
      <c r="G147" s="79"/>
    </row>
    <row r="148" spans="1:7" s="49" customFormat="1" ht="18.75">
      <c r="A148" s="48"/>
      <c r="B148" s="80"/>
      <c r="C148" s="92"/>
      <c r="D148" s="89"/>
      <c r="E148" s="72" t="s">
        <v>323</v>
      </c>
      <c r="F148" s="73">
        <v>80</v>
      </c>
      <c r="G148" s="83"/>
    </row>
    <row r="149" spans="1:7" s="49" customFormat="1" ht="18.75">
      <c r="A149" s="48"/>
      <c r="B149" s="80"/>
      <c r="C149" s="92"/>
      <c r="D149" s="89"/>
      <c r="E149" s="72" t="s">
        <v>324</v>
      </c>
      <c r="F149" s="73">
        <v>124.418128</v>
      </c>
      <c r="G149" s="83"/>
    </row>
    <row r="150" spans="1:7" s="49" customFormat="1" ht="18.75">
      <c r="A150" s="48"/>
      <c r="B150" s="80"/>
      <c r="C150" s="92"/>
      <c r="D150" s="89"/>
      <c r="E150" s="72" t="s">
        <v>325</v>
      </c>
      <c r="F150" s="73">
        <v>124.418128</v>
      </c>
      <c r="G150" s="79"/>
    </row>
    <row r="151" spans="1:7" s="49" customFormat="1" ht="18.75">
      <c r="A151" s="48"/>
      <c r="B151" s="80"/>
      <c r="C151" s="92"/>
      <c r="D151" s="89" t="s">
        <v>326</v>
      </c>
      <c r="E151" s="72" t="s">
        <v>327</v>
      </c>
      <c r="F151" s="73">
        <v>16121.779159</v>
      </c>
      <c r="G151" s="96"/>
    </row>
    <row r="152" spans="1:7" s="49" customFormat="1" ht="18.75">
      <c r="A152" s="48"/>
      <c r="B152" s="80"/>
      <c r="C152" s="92"/>
      <c r="D152" s="89"/>
      <c r="E152" s="72" t="s">
        <v>328</v>
      </c>
      <c r="F152" s="73">
        <v>382.43580499999996</v>
      </c>
      <c r="G152" s="79"/>
    </row>
    <row r="153" spans="1:7" s="49" customFormat="1" ht="18.75">
      <c r="A153" s="48"/>
      <c r="B153" s="80"/>
      <c r="C153" s="92"/>
      <c r="D153" s="89"/>
      <c r="E153" s="72" t="s">
        <v>329</v>
      </c>
      <c r="F153" s="73">
        <v>382.43580499999996</v>
      </c>
      <c r="G153" s="83"/>
    </row>
    <row r="154" spans="1:7" s="49" customFormat="1" ht="18.75">
      <c r="A154" s="48"/>
      <c r="B154" s="80"/>
      <c r="C154" s="92"/>
      <c r="D154" s="89"/>
      <c r="E154" s="72" t="s">
        <v>330</v>
      </c>
      <c r="F154" s="73">
        <v>0</v>
      </c>
      <c r="G154" s="79"/>
    </row>
    <row r="155" spans="1:7" s="49" customFormat="1" ht="18.75">
      <c r="A155" s="48"/>
      <c r="B155" s="80"/>
      <c r="C155" s="92"/>
      <c r="D155" s="89"/>
      <c r="E155" s="72" t="s">
        <v>331</v>
      </c>
      <c r="F155" s="73">
        <v>11788.122608</v>
      </c>
      <c r="G155" s="79"/>
    </row>
    <row r="156" spans="1:7" s="49" customFormat="1" ht="18.75">
      <c r="A156" s="48"/>
      <c r="B156" s="80"/>
      <c r="C156" s="92"/>
      <c r="D156" s="1"/>
      <c r="E156" s="72" t="s">
        <v>332</v>
      </c>
      <c r="F156" s="73">
        <v>9741.283352</v>
      </c>
      <c r="G156" s="79"/>
    </row>
    <row r="157" spans="1:7" s="49" customFormat="1" ht="18.75">
      <c r="A157" s="48"/>
      <c r="B157" s="80"/>
      <c r="C157" s="92"/>
      <c r="D157" s="89"/>
      <c r="E157" s="72" t="s">
        <v>333</v>
      </c>
      <c r="F157" s="73">
        <v>2046.839256</v>
      </c>
      <c r="G157" s="79"/>
    </row>
    <row r="158" spans="1:7" s="49" customFormat="1" ht="18.75">
      <c r="A158" s="48"/>
      <c r="B158" s="80"/>
      <c r="C158" s="92"/>
      <c r="D158" s="89"/>
      <c r="E158" s="72" t="s">
        <v>334</v>
      </c>
      <c r="F158" s="73">
        <v>3302.918513</v>
      </c>
      <c r="G158" s="79"/>
    </row>
    <row r="159" spans="1:7" s="49" customFormat="1" ht="18.75">
      <c r="A159" s="48"/>
      <c r="B159" s="80"/>
      <c r="C159" s="92"/>
      <c r="D159" s="89"/>
      <c r="E159" s="72" t="s">
        <v>335</v>
      </c>
      <c r="F159" s="73">
        <v>1359.0813150000001</v>
      </c>
      <c r="G159" s="79"/>
    </row>
    <row r="160" spans="1:7" s="49" customFormat="1" ht="18.75">
      <c r="A160" s="48"/>
      <c r="B160" s="80"/>
      <c r="C160" s="92"/>
      <c r="D160" s="89"/>
      <c r="E160" s="72" t="s">
        <v>336</v>
      </c>
      <c r="F160" s="73">
        <v>100.485801</v>
      </c>
      <c r="G160" s="79"/>
    </row>
    <row r="161" spans="1:7" s="49" customFormat="1" ht="18.75">
      <c r="A161" s="48"/>
      <c r="B161" s="80"/>
      <c r="C161" s="92"/>
      <c r="D161" s="89"/>
      <c r="E161" s="72"/>
      <c r="F161" s="73">
        <v>1670.17572</v>
      </c>
      <c r="G161" s="79"/>
    </row>
    <row r="162" spans="1:7" s="49" customFormat="1" ht="18.75">
      <c r="A162" s="48"/>
      <c r="B162" s="80"/>
      <c r="C162" s="92"/>
      <c r="D162" s="89"/>
      <c r="E162" s="72" t="s">
        <v>337</v>
      </c>
      <c r="F162" s="73">
        <v>173.175677</v>
      </c>
      <c r="G162" s="79"/>
    </row>
    <row r="163" spans="1:7" s="49" customFormat="1" ht="18.75">
      <c r="A163" s="48"/>
      <c r="B163" s="80"/>
      <c r="C163" s="92"/>
      <c r="D163" s="89"/>
      <c r="E163" s="72" t="s">
        <v>338</v>
      </c>
      <c r="F163" s="73">
        <v>0</v>
      </c>
      <c r="G163" s="79"/>
    </row>
    <row r="164" spans="1:7" s="49" customFormat="1" ht="18.75">
      <c r="A164" s="48"/>
      <c r="B164" s="80"/>
      <c r="C164" s="92"/>
      <c r="D164" s="89"/>
      <c r="E164" s="72" t="s">
        <v>339</v>
      </c>
      <c r="F164" s="73">
        <v>0</v>
      </c>
      <c r="G164" s="96"/>
    </row>
    <row r="165" spans="1:7" s="49" customFormat="1" ht="18.75">
      <c r="A165" s="48"/>
      <c r="B165" s="80"/>
      <c r="C165" s="92"/>
      <c r="D165" s="89"/>
      <c r="E165" s="72" t="s">
        <v>340</v>
      </c>
      <c r="F165" s="73">
        <v>648.302233</v>
      </c>
      <c r="G165" s="79"/>
    </row>
    <row r="166" spans="1:7" s="49" customFormat="1" ht="18.75">
      <c r="A166" s="48"/>
      <c r="B166" s="80"/>
      <c r="C166" s="92"/>
      <c r="D166" s="89"/>
      <c r="E166" s="72" t="s">
        <v>341</v>
      </c>
      <c r="F166" s="73">
        <v>479.35409500000003</v>
      </c>
      <c r="G166" s="79"/>
    </row>
    <row r="167" spans="1:7" s="49" customFormat="1" ht="18.75">
      <c r="A167" s="48"/>
      <c r="B167" s="80"/>
      <c r="C167" s="92"/>
      <c r="D167" s="89"/>
      <c r="E167" s="72" t="s">
        <v>342</v>
      </c>
      <c r="F167" s="73">
        <v>168.948138</v>
      </c>
      <c r="G167" s="79"/>
    </row>
    <row r="168" spans="1:7" s="49" customFormat="1" ht="18.75">
      <c r="A168" s="48"/>
      <c r="B168" s="80"/>
      <c r="C168" s="92"/>
      <c r="D168" s="89" t="s">
        <v>343</v>
      </c>
      <c r="E168" s="72" t="s">
        <v>344</v>
      </c>
      <c r="F168" s="73">
        <v>1063.1488650000001</v>
      </c>
      <c r="G168" s="79"/>
    </row>
    <row r="169" spans="1:7" s="49" customFormat="1" ht="18.75">
      <c r="A169" s="48"/>
      <c r="B169" s="80"/>
      <c r="C169" s="92"/>
      <c r="D169" s="89"/>
      <c r="E169" s="72" t="s">
        <v>345</v>
      </c>
      <c r="F169" s="73">
        <v>477.44266500000003</v>
      </c>
      <c r="G169" s="79"/>
    </row>
    <row r="170" spans="1:7" s="49" customFormat="1" ht="18.75">
      <c r="A170" s="48"/>
      <c r="B170" s="80"/>
      <c r="C170" s="92"/>
      <c r="D170" s="89"/>
      <c r="E170" s="72" t="s">
        <v>346</v>
      </c>
      <c r="F170" s="73">
        <v>477.44266500000003</v>
      </c>
      <c r="G170" s="79"/>
    </row>
    <row r="171" spans="1:7" s="49" customFormat="1" ht="18.75">
      <c r="A171" s="48"/>
      <c r="B171" s="80"/>
      <c r="C171" s="92"/>
      <c r="D171" s="89"/>
      <c r="E171" s="72" t="s">
        <v>347</v>
      </c>
      <c r="F171" s="73">
        <v>140.957037</v>
      </c>
      <c r="G171" s="79"/>
    </row>
    <row r="172" spans="1:7" s="49" customFormat="1" ht="18.75">
      <c r="A172" s="48"/>
      <c r="B172" s="80"/>
      <c r="C172" s="92"/>
      <c r="D172" s="89"/>
      <c r="E172" s="72" t="s">
        <v>348</v>
      </c>
      <c r="F172" s="73">
        <v>140.957037</v>
      </c>
      <c r="G172" s="79"/>
    </row>
    <row r="173" spans="1:7" s="49" customFormat="1" ht="18.75">
      <c r="A173" s="48"/>
      <c r="B173" s="80"/>
      <c r="C173" s="92"/>
      <c r="D173" s="89"/>
      <c r="E173" s="72" t="s">
        <v>349</v>
      </c>
      <c r="F173" s="73">
        <v>444.749163</v>
      </c>
      <c r="G173" s="79"/>
    </row>
    <row r="174" spans="1:7" s="49" customFormat="1" ht="18.75">
      <c r="A174" s="48"/>
      <c r="B174" s="80"/>
      <c r="C174" s="92"/>
      <c r="D174" s="89"/>
      <c r="E174" s="72" t="s">
        <v>350</v>
      </c>
      <c r="F174" s="73">
        <v>444.749163</v>
      </c>
      <c r="G174" s="79"/>
    </row>
    <row r="175" spans="1:7" s="49" customFormat="1" ht="18.75">
      <c r="A175" s="48"/>
      <c r="B175" s="80"/>
      <c r="C175" s="92"/>
      <c r="D175" s="89" t="s">
        <v>351</v>
      </c>
      <c r="E175" s="72" t="s">
        <v>352</v>
      </c>
      <c r="F175" s="73">
        <v>786.520292</v>
      </c>
      <c r="G175" s="81"/>
    </row>
    <row r="176" spans="1:7" s="49" customFormat="1" ht="17.25" customHeight="1">
      <c r="A176" s="48"/>
      <c r="B176" s="80"/>
      <c r="C176" s="92"/>
      <c r="D176" s="1"/>
      <c r="E176" s="72" t="s">
        <v>353</v>
      </c>
      <c r="F176" s="73">
        <v>786.520292</v>
      </c>
      <c r="G176" s="81"/>
    </row>
    <row r="177" spans="1:7" s="49" customFormat="1" ht="18.75">
      <c r="A177" s="48"/>
      <c r="B177" s="80"/>
      <c r="C177" s="92"/>
      <c r="D177" s="89"/>
      <c r="E177" s="72" t="s">
        <v>354</v>
      </c>
      <c r="F177" s="73">
        <v>786.520292</v>
      </c>
      <c r="G177" s="81"/>
    </row>
    <row r="178" spans="1:7" s="49" customFormat="1" ht="18.75">
      <c r="A178" s="48"/>
      <c r="B178" s="80"/>
      <c r="C178" s="92"/>
      <c r="D178" s="89" t="s">
        <v>355</v>
      </c>
      <c r="E178" s="72" t="s">
        <v>356</v>
      </c>
      <c r="F178" s="73">
        <v>10875.689057</v>
      </c>
      <c r="G178" s="102"/>
    </row>
    <row r="179" spans="1:7" s="49" customFormat="1" ht="18.75">
      <c r="A179" s="48"/>
      <c r="B179" s="80"/>
      <c r="C179" s="92"/>
      <c r="D179" s="89"/>
      <c r="E179" s="72" t="s">
        <v>357</v>
      </c>
      <c r="F179" s="73">
        <v>6078.031919</v>
      </c>
      <c r="G179" s="102"/>
    </row>
    <row r="180" spans="1:7" s="49" customFormat="1" ht="18.75">
      <c r="A180" s="48"/>
      <c r="B180" s="80"/>
      <c r="C180" s="92"/>
      <c r="D180" s="89"/>
      <c r="E180" s="72" t="s">
        <v>358</v>
      </c>
      <c r="F180" s="73">
        <v>2575.3057329999997</v>
      </c>
      <c r="G180" s="102"/>
    </row>
    <row r="181" spans="1:7" s="49" customFormat="1" ht="18.75">
      <c r="A181" s="48"/>
      <c r="B181" s="80"/>
      <c r="C181" s="92"/>
      <c r="D181" s="89"/>
      <c r="E181" s="72" t="s">
        <v>359</v>
      </c>
      <c r="F181" s="73">
        <v>2853.444797</v>
      </c>
      <c r="G181" s="79"/>
    </row>
    <row r="182" spans="1:7" s="49" customFormat="1" ht="18.75">
      <c r="A182" s="48"/>
      <c r="B182" s="80"/>
      <c r="C182" s="92"/>
      <c r="D182" s="89"/>
      <c r="E182" s="72" t="s">
        <v>360</v>
      </c>
      <c r="F182" s="73">
        <v>649.281389</v>
      </c>
      <c r="G182" s="79"/>
    </row>
    <row r="183" spans="1:7" s="49" customFormat="1" ht="18.75">
      <c r="A183" s="48"/>
      <c r="B183" s="80"/>
      <c r="C183" s="92"/>
      <c r="D183" s="89"/>
      <c r="E183" s="72" t="s">
        <v>361</v>
      </c>
      <c r="F183" s="73">
        <v>0</v>
      </c>
      <c r="G183" s="79"/>
    </row>
    <row r="184" spans="1:7" s="49" customFormat="1" ht="18.75">
      <c r="A184" s="48"/>
      <c r="B184" s="80"/>
      <c r="C184" s="92"/>
      <c r="D184" s="89"/>
      <c r="E184" s="72" t="s">
        <v>362</v>
      </c>
      <c r="F184" s="73">
        <v>0</v>
      </c>
      <c r="G184" s="79"/>
    </row>
    <row r="185" spans="1:7" s="49" customFormat="1" ht="18.75">
      <c r="A185" s="48"/>
      <c r="B185" s="80"/>
      <c r="C185" s="92"/>
      <c r="D185" s="89"/>
      <c r="E185" s="72" t="s">
        <v>363</v>
      </c>
      <c r="F185" s="73">
        <v>2940.882959</v>
      </c>
      <c r="G185" s="79"/>
    </row>
    <row r="186" spans="1:7" s="49" customFormat="1" ht="18.75">
      <c r="A186" s="48"/>
      <c r="B186" s="80"/>
      <c r="C186" s="92"/>
      <c r="D186" s="89"/>
      <c r="E186" s="72" t="s">
        <v>364</v>
      </c>
      <c r="F186" s="73">
        <v>827.836433</v>
      </c>
      <c r="G186" s="79"/>
    </row>
    <row r="187" spans="1:7" s="49" customFormat="1" ht="18.75">
      <c r="A187" s="48"/>
      <c r="B187" s="80"/>
      <c r="C187" s="92"/>
      <c r="D187" s="89"/>
      <c r="E187" s="72" t="s">
        <v>365</v>
      </c>
      <c r="F187" s="73">
        <v>1973.43343</v>
      </c>
      <c r="G187" s="79"/>
    </row>
    <row r="188" spans="1:7" s="49" customFormat="1" ht="18.75">
      <c r="A188" s="48"/>
      <c r="B188" s="80"/>
      <c r="C188" s="92"/>
      <c r="D188" s="89"/>
      <c r="E188" s="72" t="s">
        <v>366</v>
      </c>
      <c r="F188" s="73">
        <v>139.61309599999998</v>
      </c>
      <c r="G188" s="79"/>
    </row>
    <row r="189" spans="1:7" s="49" customFormat="1" ht="18.75">
      <c r="A189" s="48"/>
      <c r="B189" s="80"/>
      <c r="C189" s="92"/>
      <c r="D189" s="89"/>
      <c r="E189" s="72" t="s">
        <v>367</v>
      </c>
      <c r="F189" s="73">
        <v>0</v>
      </c>
      <c r="G189" s="79"/>
    </row>
    <row r="190" spans="1:7" s="49" customFormat="1" ht="18.75">
      <c r="A190" s="48"/>
      <c r="B190" s="80"/>
      <c r="C190" s="92"/>
      <c r="D190" s="89"/>
      <c r="E190" s="72" t="s">
        <v>368</v>
      </c>
      <c r="F190" s="73">
        <v>1440.091525</v>
      </c>
      <c r="G190" s="102"/>
    </row>
    <row r="191" spans="1:7" s="49" customFormat="1" ht="18.75">
      <c r="A191" s="48"/>
      <c r="B191" s="80"/>
      <c r="C191" s="92"/>
      <c r="D191" s="89"/>
      <c r="E191" s="72" t="s">
        <v>369</v>
      </c>
      <c r="F191" s="73">
        <v>520.773582</v>
      </c>
      <c r="G191" s="102"/>
    </row>
    <row r="192" spans="1:7" s="49" customFormat="1" ht="18.75">
      <c r="A192" s="48"/>
      <c r="B192" s="80"/>
      <c r="C192" s="92"/>
      <c r="D192" s="89"/>
      <c r="E192" s="72" t="s">
        <v>370</v>
      </c>
      <c r="F192" s="73">
        <v>306.09679</v>
      </c>
      <c r="G192" s="102"/>
    </row>
    <row r="193" spans="1:7" s="49" customFormat="1" ht="18.75">
      <c r="A193" s="48"/>
      <c r="B193" s="80"/>
      <c r="C193" s="92"/>
      <c r="D193" s="89"/>
      <c r="E193" s="72" t="s">
        <v>371</v>
      </c>
      <c r="F193" s="73">
        <v>313.22115299999996</v>
      </c>
      <c r="G193" s="79"/>
    </row>
    <row r="194" spans="1:7" s="49" customFormat="1" ht="18.75">
      <c r="A194" s="48"/>
      <c r="B194" s="80"/>
      <c r="C194" s="92"/>
      <c r="D194" s="1"/>
      <c r="E194" s="72" t="s">
        <v>372</v>
      </c>
      <c r="F194" s="73">
        <v>300</v>
      </c>
      <c r="G194" s="79"/>
    </row>
    <row r="195" spans="1:7" s="49" customFormat="1" ht="18.75">
      <c r="A195" s="48"/>
      <c r="B195" s="80"/>
      <c r="C195" s="92"/>
      <c r="D195" s="89"/>
      <c r="E195" s="72" t="s">
        <v>373</v>
      </c>
      <c r="F195" s="73">
        <v>0</v>
      </c>
      <c r="G195" s="79"/>
    </row>
    <row r="196" spans="1:7" s="49" customFormat="1" ht="18.75">
      <c r="A196" s="48"/>
      <c r="B196" s="80"/>
      <c r="C196" s="92"/>
      <c r="D196" s="89"/>
      <c r="E196" s="72" t="s">
        <v>374</v>
      </c>
      <c r="F196" s="73">
        <v>266.682654</v>
      </c>
      <c r="G196" s="79"/>
    </row>
    <row r="197" spans="1:7" s="49" customFormat="1" ht="18.75">
      <c r="A197" s="48"/>
      <c r="B197" s="80"/>
      <c r="C197" s="92"/>
      <c r="D197" s="89"/>
      <c r="E197" s="72" t="s">
        <v>375</v>
      </c>
      <c r="F197" s="73">
        <v>241.682654</v>
      </c>
      <c r="G197" s="79"/>
    </row>
    <row r="198" spans="1:7" s="49" customFormat="1" ht="18.75">
      <c r="A198" s="48"/>
      <c r="B198" s="80"/>
      <c r="C198" s="92"/>
      <c r="D198" s="89"/>
      <c r="E198" s="72" t="s">
        <v>376</v>
      </c>
      <c r="F198" s="73">
        <v>25</v>
      </c>
      <c r="G198" s="79"/>
    </row>
    <row r="199" spans="1:7" s="49" customFormat="1" ht="18.75">
      <c r="A199" s="48"/>
      <c r="B199" s="80"/>
      <c r="C199" s="92"/>
      <c r="D199" s="89"/>
      <c r="E199" s="72" t="s">
        <v>377</v>
      </c>
      <c r="F199" s="73">
        <v>150</v>
      </c>
      <c r="G199" s="79"/>
    </row>
    <row r="200" spans="1:7" s="49" customFormat="1" ht="18.75">
      <c r="A200" s="48"/>
      <c r="B200" s="80"/>
      <c r="C200" s="92"/>
      <c r="D200" s="89"/>
      <c r="E200" s="72" t="s">
        <v>378</v>
      </c>
      <c r="F200" s="73">
        <v>150</v>
      </c>
      <c r="G200" s="83"/>
    </row>
    <row r="201" spans="1:7" s="49" customFormat="1" ht="18.75">
      <c r="A201" s="48"/>
      <c r="B201" s="80"/>
      <c r="C201" s="92"/>
      <c r="D201" s="89" t="s">
        <v>379</v>
      </c>
      <c r="E201" s="72" t="s">
        <v>380</v>
      </c>
      <c r="F201" s="73">
        <v>581.017709</v>
      </c>
      <c r="G201" s="102"/>
    </row>
    <row r="202" spans="1:7" s="49" customFormat="1" ht="18.75">
      <c r="A202" s="48"/>
      <c r="B202" s="80"/>
      <c r="C202" s="92"/>
      <c r="D202" s="89"/>
      <c r="E202" s="72" t="s">
        <v>381</v>
      </c>
      <c r="F202" s="73">
        <v>581.017709</v>
      </c>
      <c r="G202" s="102"/>
    </row>
    <row r="203" spans="1:7" s="49" customFormat="1" ht="18.75">
      <c r="A203" s="48"/>
      <c r="B203" s="80"/>
      <c r="C203" s="92"/>
      <c r="D203" s="89"/>
      <c r="E203" s="72" t="s">
        <v>382</v>
      </c>
      <c r="F203" s="73">
        <v>581.017709</v>
      </c>
      <c r="G203" s="102"/>
    </row>
    <row r="204" spans="1:7" s="49" customFormat="1" ht="18.75">
      <c r="A204" s="48"/>
      <c r="B204" s="80"/>
      <c r="C204" s="92"/>
      <c r="D204" s="89" t="s">
        <v>383</v>
      </c>
      <c r="E204" s="72" t="s">
        <v>384</v>
      </c>
      <c r="F204" s="73">
        <v>1250.694378</v>
      </c>
      <c r="G204" s="102"/>
    </row>
    <row r="205" spans="1:7" s="49" customFormat="1" ht="18.75">
      <c r="A205" s="48"/>
      <c r="B205" s="80"/>
      <c r="C205" s="92"/>
      <c r="D205" s="89"/>
      <c r="E205" s="72" t="s">
        <v>385</v>
      </c>
      <c r="F205" s="73">
        <v>1250.694378</v>
      </c>
      <c r="G205" s="102"/>
    </row>
    <row r="206" spans="1:7" s="49" customFormat="1" ht="18.75">
      <c r="A206" s="48"/>
      <c r="B206" s="80"/>
      <c r="C206" s="92"/>
      <c r="D206" s="1"/>
      <c r="E206" s="72" t="s">
        <v>386</v>
      </c>
      <c r="F206" s="73">
        <v>527.866393</v>
      </c>
      <c r="G206" s="102"/>
    </row>
    <row r="207" spans="1:7" s="49" customFormat="1" ht="17.25" customHeight="1">
      <c r="A207" s="48"/>
      <c r="B207" s="80"/>
      <c r="C207" s="92"/>
      <c r="D207" s="89"/>
      <c r="E207" s="72" t="s">
        <v>387</v>
      </c>
      <c r="F207" s="73">
        <v>722.827985</v>
      </c>
      <c r="G207" s="79"/>
    </row>
    <row r="208" spans="1:7" s="49" customFormat="1" ht="18.75">
      <c r="A208" s="48"/>
      <c r="B208" s="80"/>
      <c r="C208" s="92"/>
      <c r="D208" s="89" t="s">
        <v>388</v>
      </c>
      <c r="E208" s="72" t="s">
        <v>389</v>
      </c>
      <c r="F208" s="73">
        <v>887.691075</v>
      </c>
      <c r="G208" s="102"/>
    </row>
    <row r="209" spans="1:7" s="49" customFormat="1" ht="18.75">
      <c r="A209" s="48"/>
      <c r="B209" s="80"/>
      <c r="C209" s="92"/>
      <c r="D209" s="89"/>
      <c r="E209" s="72" t="s">
        <v>390</v>
      </c>
      <c r="F209" s="73">
        <v>411.373129</v>
      </c>
      <c r="G209" s="102"/>
    </row>
    <row r="210" spans="1:7" s="49" customFormat="1" ht="18.75">
      <c r="A210" s="48"/>
      <c r="B210" s="80"/>
      <c r="C210" s="92"/>
      <c r="D210" s="89"/>
      <c r="E210" s="72" t="s">
        <v>391</v>
      </c>
      <c r="F210" s="73">
        <v>277.77722</v>
      </c>
      <c r="G210" s="102"/>
    </row>
    <row r="211" spans="1:7" s="49" customFormat="1" ht="18.75">
      <c r="A211" s="48"/>
      <c r="B211" s="80"/>
      <c r="C211" s="92"/>
      <c r="D211" s="1"/>
      <c r="E211" s="72" t="s">
        <v>392</v>
      </c>
      <c r="F211" s="73">
        <v>133.595909</v>
      </c>
      <c r="G211" s="79"/>
    </row>
    <row r="212" spans="1:7" s="49" customFormat="1" ht="18.75">
      <c r="A212" s="48"/>
      <c r="B212" s="80"/>
      <c r="C212" s="92"/>
      <c r="D212" s="89"/>
      <c r="E212" s="72" t="s">
        <v>393</v>
      </c>
      <c r="F212" s="73">
        <v>476.317946</v>
      </c>
      <c r="G212" s="79"/>
    </row>
    <row r="213" spans="1:7" s="49" customFormat="1" ht="18.75">
      <c r="A213" s="48"/>
      <c r="B213" s="80"/>
      <c r="C213" s="92"/>
      <c r="D213" s="1"/>
      <c r="E213" s="72" t="s">
        <v>394</v>
      </c>
      <c r="F213" s="73">
        <v>476.317946</v>
      </c>
      <c r="G213" s="83"/>
    </row>
    <row r="214" spans="1:7" s="49" customFormat="1" ht="18.75">
      <c r="A214" s="48"/>
      <c r="B214" s="80"/>
      <c r="C214" s="92"/>
      <c r="D214" s="1" t="s">
        <v>395</v>
      </c>
      <c r="E214" s="72" t="s">
        <v>396</v>
      </c>
      <c r="F214" s="73">
        <v>0</v>
      </c>
      <c r="G214" s="79"/>
    </row>
    <row r="215" spans="1:7" s="49" customFormat="1" ht="18.75">
      <c r="A215" s="48"/>
      <c r="B215" s="80"/>
      <c r="C215" s="92"/>
      <c r="D215" s="89" t="s">
        <v>397</v>
      </c>
      <c r="E215" s="72" t="s">
        <v>398</v>
      </c>
      <c r="F215" s="73">
        <v>1799.5205839999999</v>
      </c>
      <c r="G215" s="81"/>
    </row>
    <row r="216" spans="1:7" s="49" customFormat="1" ht="18.75">
      <c r="A216" s="48"/>
      <c r="B216" s="80"/>
      <c r="C216" s="92"/>
      <c r="D216" s="89"/>
      <c r="E216" s="72" t="s">
        <v>399</v>
      </c>
      <c r="F216" s="73">
        <v>1526.8273960000001</v>
      </c>
      <c r="G216" s="81"/>
    </row>
    <row r="217" spans="1:7" s="49" customFormat="1" ht="18.75">
      <c r="A217" s="48"/>
      <c r="B217" s="80"/>
      <c r="C217" s="92"/>
      <c r="D217" s="89"/>
      <c r="E217" s="72" t="s">
        <v>400</v>
      </c>
      <c r="F217" s="73">
        <v>674.450524</v>
      </c>
      <c r="G217" s="81"/>
    </row>
    <row r="218" spans="1:7" s="49" customFormat="1" ht="18.75">
      <c r="A218" s="48"/>
      <c r="B218" s="80"/>
      <c r="C218" s="92"/>
      <c r="D218" s="89"/>
      <c r="E218" s="72" t="s">
        <v>401</v>
      </c>
      <c r="F218" s="73">
        <v>852.3768719999999</v>
      </c>
      <c r="G218" s="79"/>
    </row>
    <row r="219" spans="1:7" s="49" customFormat="1" ht="18.75">
      <c r="A219" s="48"/>
      <c r="B219" s="80"/>
      <c r="C219" s="92"/>
      <c r="D219" s="89"/>
      <c r="E219" s="72" t="s">
        <v>402</v>
      </c>
      <c r="F219" s="73">
        <v>242.621325</v>
      </c>
      <c r="G219" s="79"/>
    </row>
    <row r="220" spans="1:7" s="49" customFormat="1" ht="18.75">
      <c r="A220" s="48"/>
      <c r="B220" s="80"/>
      <c r="C220" s="92"/>
      <c r="D220" s="89"/>
      <c r="E220" s="72" t="s">
        <v>403</v>
      </c>
      <c r="F220" s="73">
        <v>242.621325</v>
      </c>
      <c r="G220" s="79"/>
    </row>
    <row r="221" spans="1:7" s="49" customFormat="1" ht="18.75">
      <c r="A221" s="48"/>
      <c r="B221" s="80"/>
      <c r="C221" s="92"/>
      <c r="D221" s="89"/>
      <c r="E221" s="72" t="s">
        <v>404</v>
      </c>
      <c r="F221" s="73">
        <v>30.071863</v>
      </c>
      <c r="G221" s="79"/>
    </row>
    <row r="222" spans="1:7" s="49" customFormat="1" ht="18.75">
      <c r="A222" s="48"/>
      <c r="B222" s="80"/>
      <c r="C222" s="92"/>
      <c r="D222" s="89"/>
      <c r="E222" s="88" t="s">
        <v>405</v>
      </c>
      <c r="F222" s="73">
        <v>30.071863</v>
      </c>
      <c r="G222" s="79"/>
    </row>
    <row r="223" spans="1:7" s="49" customFormat="1" ht="18.75">
      <c r="A223" s="48"/>
      <c r="B223" s="80"/>
      <c r="C223" s="92"/>
      <c r="D223" s="89"/>
      <c r="E223" s="72" t="s">
        <v>406</v>
      </c>
      <c r="F223" s="73">
        <v>0</v>
      </c>
      <c r="G223" s="79"/>
    </row>
    <row r="224" spans="1:7" s="49" customFormat="1" ht="18.75">
      <c r="A224" s="48"/>
      <c r="B224" s="80"/>
      <c r="C224" s="92"/>
      <c r="D224" s="89"/>
      <c r="E224" s="88" t="s">
        <v>407</v>
      </c>
      <c r="F224" s="73">
        <v>0</v>
      </c>
      <c r="G224" s="79"/>
    </row>
    <row r="225" spans="1:7" s="49" customFormat="1" ht="18.75">
      <c r="A225" s="48"/>
      <c r="B225" s="80"/>
      <c r="C225" s="92"/>
      <c r="D225" s="89" t="s">
        <v>408</v>
      </c>
      <c r="E225" s="88" t="s">
        <v>409</v>
      </c>
      <c r="F225" s="73">
        <v>0</v>
      </c>
      <c r="G225" s="79"/>
    </row>
    <row r="226" spans="1:7" s="49" customFormat="1" ht="18.75">
      <c r="A226" s="48"/>
      <c r="B226" s="80"/>
      <c r="C226" s="92"/>
      <c r="D226" s="89"/>
      <c r="E226" s="72" t="s">
        <v>410</v>
      </c>
      <c r="F226" s="73">
        <v>0</v>
      </c>
      <c r="G226" s="79"/>
    </row>
    <row r="227" spans="1:7" s="49" customFormat="1" ht="18.75">
      <c r="A227" s="48"/>
      <c r="B227" s="80"/>
      <c r="C227" s="92"/>
      <c r="D227" s="89"/>
      <c r="E227" s="72" t="s">
        <v>411</v>
      </c>
      <c r="F227" s="73">
        <v>0</v>
      </c>
      <c r="G227" s="79"/>
    </row>
    <row r="228" spans="1:7" s="49" customFormat="1" ht="18.75">
      <c r="A228" s="48"/>
      <c r="B228" s="80"/>
      <c r="C228" s="92"/>
      <c r="D228" s="89" t="s">
        <v>412</v>
      </c>
      <c r="E228" s="72" t="s">
        <v>413</v>
      </c>
      <c r="F228" s="73">
        <v>93.074864</v>
      </c>
      <c r="G228" s="79"/>
    </row>
    <row r="229" spans="1:7" s="49" customFormat="1" ht="18.75">
      <c r="A229" s="48"/>
      <c r="B229" s="103" t="s">
        <v>414</v>
      </c>
      <c r="C229" s="86">
        <f>SUM(C5+C17)</f>
        <v>11074</v>
      </c>
      <c r="D229" s="89"/>
      <c r="E229" s="72" t="s">
        <v>415</v>
      </c>
      <c r="F229" s="73">
        <v>93.074864</v>
      </c>
      <c r="G229" s="79"/>
    </row>
    <row r="230" spans="1:7" s="49" customFormat="1" ht="18.75">
      <c r="A230" s="48"/>
      <c r="B230" s="80"/>
      <c r="C230" s="92"/>
      <c r="D230" s="89"/>
      <c r="E230" s="72" t="s">
        <v>416</v>
      </c>
      <c r="F230" s="73">
        <v>93.074864</v>
      </c>
      <c r="G230" s="79"/>
    </row>
    <row r="231" spans="1:7" s="49" customFormat="1" ht="18.75">
      <c r="A231" s="48" t="s">
        <v>237</v>
      </c>
      <c r="B231" s="80" t="s">
        <v>417</v>
      </c>
      <c r="C231" s="92"/>
      <c r="D231" s="89" t="s">
        <v>418</v>
      </c>
      <c r="E231" s="72" t="s">
        <v>419</v>
      </c>
      <c r="F231" s="73">
        <v>1600</v>
      </c>
      <c r="G231" s="97"/>
    </row>
    <row r="232" spans="1:7" s="49" customFormat="1" ht="18.75">
      <c r="A232" s="48"/>
      <c r="B232" s="80" t="s">
        <v>420</v>
      </c>
      <c r="C232" s="85">
        <f>SUM(C233:C234)</f>
        <v>394</v>
      </c>
      <c r="D232" s="89"/>
      <c r="E232" s="72" t="s">
        <v>421</v>
      </c>
      <c r="F232" s="73">
        <v>1600</v>
      </c>
      <c r="G232" s="97"/>
    </row>
    <row r="233" spans="1:7" s="49" customFormat="1" ht="17.25" customHeight="1">
      <c r="A233" s="48"/>
      <c r="B233" s="80" t="s">
        <v>422</v>
      </c>
      <c r="C233" s="85">
        <v>545</v>
      </c>
      <c r="D233" s="89" t="s">
        <v>423</v>
      </c>
      <c r="E233" s="72" t="s">
        <v>424</v>
      </c>
      <c r="F233" s="73">
        <v>11868</v>
      </c>
      <c r="G233" s="81"/>
    </row>
    <row r="234" spans="1:7" s="49" customFormat="1" ht="18.75">
      <c r="A234" s="48"/>
      <c r="B234" s="1" t="s">
        <v>425</v>
      </c>
      <c r="C234" s="85">
        <v>-151</v>
      </c>
      <c r="D234" s="1"/>
      <c r="E234" s="72" t="s">
        <v>426</v>
      </c>
      <c r="F234" s="73">
        <v>7934</v>
      </c>
      <c r="G234" s="81"/>
    </row>
    <row r="235" spans="1:7" s="49" customFormat="1" ht="18.75">
      <c r="A235" s="48"/>
      <c r="B235" s="1" t="s">
        <v>427</v>
      </c>
      <c r="C235" s="85">
        <v>9161</v>
      </c>
      <c r="D235" s="89"/>
      <c r="E235" s="72" t="s">
        <v>428</v>
      </c>
      <c r="F235" s="73">
        <v>3934</v>
      </c>
      <c r="G235" s="81"/>
    </row>
    <row r="236" spans="1:7" s="49" customFormat="1" ht="27" customHeight="1">
      <c r="A236" s="48"/>
      <c r="B236" s="80" t="s">
        <v>429</v>
      </c>
      <c r="C236" s="85">
        <v>42378</v>
      </c>
      <c r="D236" s="1"/>
      <c r="E236" s="72" t="s">
        <v>430</v>
      </c>
      <c r="F236" s="73">
        <v>3934</v>
      </c>
      <c r="G236" s="81"/>
    </row>
    <row r="237" spans="1:7" s="49" customFormat="1" ht="18.75">
      <c r="A237" s="48"/>
      <c r="B237" s="80" t="s">
        <v>431</v>
      </c>
      <c r="C237" s="85">
        <v>64</v>
      </c>
      <c r="D237" s="99" t="s">
        <v>432</v>
      </c>
      <c r="E237" s="72" t="s">
        <v>433</v>
      </c>
      <c r="F237" s="73">
        <v>2200</v>
      </c>
      <c r="G237" s="79"/>
    </row>
    <row r="238" spans="1:7" s="49" customFormat="1" ht="18.75">
      <c r="A238" s="48"/>
      <c r="B238" s="82" t="s">
        <v>434</v>
      </c>
      <c r="C238" s="85">
        <v>1725</v>
      </c>
      <c r="D238" s="1"/>
      <c r="E238" s="72" t="s">
        <v>435</v>
      </c>
      <c r="F238" s="73">
        <v>2200</v>
      </c>
      <c r="G238" s="79"/>
    </row>
    <row r="239" spans="1:7" s="49" customFormat="1" ht="18.75">
      <c r="A239" s="48"/>
      <c r="B239" s="80" t="s">
        <v>436</v>
      </c>
      <c r="C239" s="85">
        <v>42872</v>
      </c>
      <c r="D239" s="1"/>
      <c r="E239" s="72" t="s">
        <v>437</v>
      </c>
      <c r="F239" s="73">
        <v>2200</v>
      </c>
      <c r="G239" s="79"/>
    </row>
    <row r="240" spans="1:7" s="49" customFormat="1" ht="18.75">
      <c r="A240" s="48"/>
      <c r="B240" s="4" t="s">
        <v>438</v>
      </c>
      <c r="C240" s="85">
        <v>15759</v>
      </c>
      <c r="D240" s="99" t="s">
        <v>439</v>
      </c>
      <c r="E240" s="72" t="s">
        <v>440</v>
      </c>
      <c r="F240" s="73">
        <v>2279</v>
      </c>
      <c r="G240" s="79"/>
    </row>
    <row r="241" spans="1:7" s="49" customFormat="1" ht="18.75">
      <c r="A241" s="48"/>
      <c r="B241" s="104" t="s">
        <v>441</v>
      </c>
      <c r="C241" s="86">
        <f>C232+C235+C236+C237+C238+C239+C240</f>
        <v>112353</v>
      </c>
      <c r="D241" s="99"/>
      <c r="E241" s="72" t="s">
        <v>442</v>
      </c>
      <c r="F241" s="73">
        <v>2279</v>
      </c>
      <c r="G241" s="79"/>
    </row>
    <row r="242" spans="1:7" s="49" customFormat="1" ht="18.75">
      <c r="A242" s="48"/>
      <c r="B242" s="91"/>
      <c r="C242" s="92"/>
      <c r="D242" s="91"/>
      <c r="E242" s="72" t="s">
        <v>443</v>
      </c>
      <c r="F242" s="73">
        <v>2279</v>
      </c>
      <c r="G242" s="79"/>
    </row>
    <row r="243" spans="1:7" s="49" customFormat="1" ht="18.75">
      <c r="A243" s="48"/>
      <c r="B243" s="1"/>
      <c r="C243" s="92"/>
      <c r="D243" s="99"/>
      <c r="E243" s="72"/>
      <c r="F243" s="73"/>
      <c r="G243" s="79"/>
    </row>
    <row r="244" spans="1:7" s="49" customFormat="1" ht="18.75">
      <c r="A244" s="48"/>
      <c r="B244" s="80"/>
      <c r="C244" s="92"/>
      <c r="D244" s="99"/>
      <c r="E244" s="72"/>
      <c r="F244" s="73"/>
      <c r="G244" s="79"/>
    </row>
    <row r="245" spans="1:7" s="49" customFormat="1" ht="18.75">
      <c r="A245" s="48"/>
      <c r="B245" s="91"/>
      <c r="C245" s="92"/>
      <c r="D245" s="91"/>
      <c r="E245" s="72"/>
      <c r="F245" s="73"/>
      <c r="G245" s="79"/>
    </row>
    <row r="246" spans="1:7" s="49" customFormat="1" ht="18.75">
      <c r="A246" s="48"/>
      <c r="B246" s="91"/>
      <c r="C246" s="92"/>
      <c r="D246" s="99"/>
      <c r="E246" s="72"/>
      <c r="F246" s="73"/>
      <c r="G246" s="79"/>
    </row>
    <row r="247" spans="1:7" s="49" customFormat="1" ht="18.75">
      <c r="A247" s="48"/>
      <c r="B247" s="91"/>
      <c r="C247" s="92"/>
      <c r="D247" s="99"/>
      <c r="E247" s="72"/>
      <c r="F247" s="73"/>
      <c r="G247" s="79"/>
    </row>
    <row r="248" spans="1:7" s="49" customFormat="1" ht="18.75">
      <c r="A248" s="48"/>
      <c r="B248" s="91"/>
      <c r="C248" s="92"/>
      <c r="D248" s="99"/>
      <c r="E248" s="72"/>
      <c r="F248" s="73"/>
      <c r="G248" s="79"/>
    </row>
    <row r="249" spans="1:7" s="49" customFormat="1" ht="18.75">
      <c r="A249" s="48"/>
      <c r="B249" s="91"/>
      <c r="C249" s="92"/>
      <c r="D249" s="99"/>
      <c r="E249" s="72"/>
      <c r="F249" s="73"/>
      <c r="G249" s="79"/>
    </row>
    <row r="250" spans="1:7" s="49" customFormat="1" ht="18.75">
      <c r="A250" s="48"/>
      <c r="B250" s="1"/>
      <c r="C250" s="92"/>
      <c r="D250" s="99"/>
      <c r="E250" s="72"/>
      <c r="F250" s="73"/>
      <c r="G250" s="79"/>
    </row>
    <row r="251" spans="1:7" ht="18.75">
      <c r="A251" s="105"/>
      <c r="B251" s="106" t="s">
        <v>444</v>
      </c>
      <c r="C251" s="107">
        <f>C229+C241</f>
        <v>123427</v>
      </c>
      <c r="D251" s="108"/>
      <c r="E251" s="109" t="s">
        <v>445</v>
      </c>
      <c r="F251" s="110">
        <v>123427</v>
      </c>
      <c r="G251" s="111"/>
    </row>
  </sheetData>
  <sheetProtection formatCells="0" formatColumns="0" formatRows="0"/>
  <protectedRanges>
    <protectedRange sqref="C27:C28 C15" name="区域1_1_1_1_1_1_1_1_1_1_1_1"/>
    <protectedRange sqref="C17" name="区域2_1_1_1_1_1_1_2_1_1"/>
    <protectedRange sqref="C6:C7" name="区域1_1_1_1_1_1_1_1_1_1_5"/>
    <protectedRange sqref="C8:C9" name="区域1_1_1_1_1_1_1_1_1_1_2_1"/>
    <protectedRange sqref="C10" name="区域1_1_1_1_1_1_1_1_1_1_3_1"/>
    <protectedRange sqref="C11:C14" name="区域1_1_1_1_1_1_1_1_1_1_4_1"/>
    <protectedRange sqref="C18:C26" name="区域2_1_1_1_1_1_1_2_2"/>
  </protectedRanges>
  <mergeCells count="34">
    <mergeCell ref="A1:G1"/>
    <mergeCell ref="B3:C3"/>
    <mergeCell ref="D3:F3"/>
    <mergeCell ref="G3:G4"/>
    <mergeCell ref="G10:G12"/>
    <mergeCell ref="G15:G18"/>
    <mergeCell ref="G23:G24"/>
    <mergeCell ref="G34:G35"/>
    <mergeCell ref="G38:G39"/>
    <mergeCell ref="G46:G47"/>
    <mergeCell ref="G51:G53"/>
    <mergeCell ref="G54:G56"/>
    <mergeCell ref="G57:G58"/>
    <mergeCell ref="G61:G62"/>
    <mergeCell ref="G64:G65"/>
    <mergeCell ref="G79:G80"/>
    <mergeCell ref="G92:G94"/>
    <mergeCell ref="G108:G109"/>
    <mergeCell ref="G110:G111"/>
    <mergeCell ref="G112:G114"/>
    <mergeCell ref="G121:G123"/>
    <mergeCell ref="G141:G142"/>
    <mergeCell ref="G144:G145"/>
    <mergeCell ref="G148:G149"/>
    <mergeCell ref="G175:G177"/>
    <mergeCell ref="G178:G180"/>
    <mergeCell ref="G190:G192"/>
    <mergeCell ref="G201:G203"/>
    <mergeCell ref="G204:G206"/>
    <mergeCell ref="G208:G210"/>
    <mergeCell ref="G215:G217"/>
    <mergeCell ref="G231:G232"/>
    <mergeCell ref="G233:G234"/>
    <mergeCell ref="G235:G236"/>
  </mergeCells>
  <printOptions horizontalCentered="1"/>
  <pageMargins left="0.31496062992125984" right="0.31496062992125984" top="0.5511811023622047" bottom="0.5511811023622047" header="0.2755905511811024" footer="0.35433070866141736"/>
  <pageSetup firstPageNumber="17" useFirstPageNumber="1" fitToHeight="9" fitToWidth="1" horizontalDpi="180" verticalDpi="180" orientation="portrait" paperSize="9" scale="6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K20" sqref="K20"/>
    </sheetView>
  </sheetViews>
  <sheetFormatPr defaultColWidth="9.00390625" defaultRowHeight="14.25"/>
  <cols>
    <col min="1" max="16384" width="8.75390625" style="36" bestFit="1" customWidth="1"/>
  </cols>
  <sheetData>
    <row r="1" spans="1:13" ht="21.75">
      <c r="A1" s="37" t="s">
        <v>446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75" customHeight="1">
      <c r="A2" s="38" t="s">
        <v>447</v>
      </c>
      <c r="B2" s="38"/>
      <c r="C2" s="38"/>
      <c r="D2" s="38"/>
      <c r="E2" s="38"/>
      <c r="F2" s="39"/>
      <c r="G2" s="39"/>
      <c r="H2" s="39"/>
      <c r="K2" s="45" t="s">
        <v>448</v>
      </c>
      <c r="L2" s="45"/>
      <c r="M2" s="45"/>
    </row>
    <row r="3" spans="1:13" ht="15">
      <c r="A3" s="40" t="s">
        <v>449</v>
      </c>
      <c r="B3" s="41" t="s">
        <v>450</v>
      </c>
      <c r="C3" s="41"/>
      <c r="D3" s="41"/>
      <c r="E3" s="41" t="s">
        <v>451</v>
      </c>
      <c r="F3" s="41"/>
      <c r="G3" s="41"/>
      <c r="H3" s="41" t="s">
        <v>452</v>
      </c>
      <c r="I3" s="41"/>
      <c r="J3" s="41"/>
      <c r="K3" s="46" t="s">
        <v>453</v>
      </c>
      <c r="L3" s="46"/>
      <c r="M3" s="46"/>
    </row>
    <row r="4" spans="1:13" ht="15">
      <c r="A4" s="40"/>
      <c r="B4" s="42" t="s">
        <v>454</v>
      </c>
      <c r="C4" s="42" t="s">
        <v>455</v>
      </c>
      <c r="D4" s="42" t="s">
        <v>456</v>
      </c>
      <c r="E4" s="42" t="s">
        <v>454</v>
      </c>
      <c r="F4" s="42" t="s">
        <v>455</v>
      </c>
      <c r="G4" s="42" t="s">
        <v>457</v>
      </c>
      <c r="H4" s="42" t="s">
        <v>454</v>
      </c>
      <c r="I4" s="42" t="s">
        <v>455</v>
      </c>
      <c r="J4" s="42" t="s">
        <v>456</v>
      </c>
      <c r="K4" s="42" t="s">
        <v>454</v>
      </c>
      <c r="L4" s="42" t="s">
        <v>455</v>
      </c>
      <c r="M4" s="47" t="s">
        <v>456</v>
      </c>
    </row>
    <row r="5" spans="1:13" ht="22.5">
      <c r="A5" s="43" t="s">
        <v>458</v>
      </c>
      <c r="B5" s="44">
        <v>51.96</v>
      </c>
      <c r="C5" s="44">
        <v>51.96</v>
      </c>
      <c r="D5" s="44">
        <v>0</v>
      </c>
      <c r="E5" s="44">
        <v>31.1</v>
      </c>
      <c r="F5" s="44">
        <v>31.1</v>
      </c>
      <c r="G5" s="44">
        <v>0</v>
      </c>
      <c r="H5" s="44">
        <v>50.21</v>
      </c>
      <c r="I5" s="44">
        <v>50.21</v>
      </c>
      <c r="J5" s="44">
        <v>0</v>
      </c>
      <c r="K5" s="44">
        <v>1.75</v>
      </c>
      <c r="L5" s="44">
        <v>1.75</v>
      </c>
      <c r="M5" s="44">
        <v>0</v>
      </c>
    </row>
    <row r="6" spans="1:13" ht="22.5">
      <c r="A6" s="43" t="s">
        <v>459</v>
      </c>
      <c r="B6" s="44">
        <v>7.29</v>
      </c>
      <c r="C6" s="44">
        <v>7.29</v>
      </c>
      <c r="D6" s="44">
        <v>0</v>
      </c>
      <c r="E6" s="44">
        <v>5.09</v>
      </c>
      <c r="F6" s="44">
        <v>5.09</v>
      </c>
      <c r="G6" s="44">
        <v>0</v>
      </c>
      <c r="H6" s="44">
        <v>6.74</v>
      </c>
      <c r="I6" s="44">
        <v>6.74</v>
      </c>
      <c r="J6" s="44">
        <v>0</v>
      </c>
      <c r="K6" s="44">
        <v>0.55</v>
      </c>
      <c r="L6" s="44">
        <v>0.55</v>
      </c>
      <c r="M6" s="44">
        <v>0</v>
      </c>
    </row>
    <row r="7" spans="1:13" ht="22.5">
      <c r="A7" s="43" t="s">
        <v>460</v>
      </c>
      <c r="B7" s="44">
        <v>15.95</v>
      </c>
      <c r="C7" s="44">
        <v>15.95</v>
      </c>
      <c r="D7" s="44">
        <v>0</v>
      </c>
      <c r="E7" s="44">
        <v>10.64</v>
      </c>
      <c r="F7" s="44">
        <v>10.64</v>
      </c>
      <c r="G7" s="44">
        <v>0</v>
      </c>
      <c r="H7" s="44">
        <v>15.76</v>
      </c>
      <c r="I7" s="44">
        <v>15.76</v>
      </c>
      <c r="J7" s="44">
        <v>0</v>
      </c>
      <c r="K7" s="44">
        <v>0.19</v>
      </c>
      <c r="L7" s="44">
        <v>0.19</v>
      </c>
      <c r="M7" s="44">
        <v>0</v>
      </c>
    </row>
    <row r="8" spans="1:13" ht="22.5">
      <c r="A8" s="43" t="s">
        <v>461</v>
      </c>
      <c r="B8" s="44">
        <v>16.46</v>
      </c>
      <c r="C8" s="44">
        <v>16.46</v>
      </c>
      <c r="D8" s="44">
        <v>0</v>
      </c>
      <c r="E8" s="44">
        <v>10.78</v>
      </c>
      <c r="F8" s="44">
        <v>10.78</v>
      </c>
      <c r="G8" s="44">
        <v>0</v>
      </c>
      <c r="H8" s="44">
        <v>15.72</v>
      </c>
      <c r="I8" s="44">
        <v>15.72</v>
      </c>
      <c r="J8" s="44">
        <v>0</v>
      </c>
      <c r="K8" s="44">
        <v>0.74</v>
      </c>
      <c r="L8" s="44">
        <v>0.74</v>
      </c>
      <c r="M8" s="44">
        <v>0</v>
      </c>
    </row>
    <row r="9" spans="1:13" ht="22.5">
      <c r="A9" s="43" t="s">
        <v>462</v>
      </c>
      <c r="B9" s="44">
        <v>3.97</v>
      </c>
      <c r="C9" s="44">
        <v>3.97</v>
      </c>
      <c r="D9" s="44">
        <v>0</v>
      </c>
      <c r="E9" s="44">
        <v>1.44</v>
      </c>
      <c r="F9" s="44">
        <v>1.44</v>
      </c>
      <c r="G9" s="44">
        <v>0</v>
      </c>
      <c r="H9" s="44">
        <v>3.89</v>
      </c>
      <c r="I9" s="44">
        <v>3.89</v>
      </c>
      <c r="J9" s="44">
        <v>0</v>
      </c>
      <c r="K9" s="44">
        <v>0.08</v>
      </c>
      <c r="L9" s="44">
        <v>0.08</v>
      </c>
      <c r="M9" s="44">
        <v>0</v>
      </c>
    </row>
    <row r="10" spans="1:13" ht="14.25">
      <c r="A10" s="43" t="s">
        <v>463</v>
      </c>
      <c r="B10" s="44">
        <v>8.3</v>
      </c>
      <c r="C10" s="44">
        <v>8.3</v>
      </c>
      <c r="D10" s="44">
        <v>0</v>
      </c>
      <c r="E10" s="44">
        <v>3.13</v>
      </c>
      <c r="F10" s="44">
        <v>3.13</v>
      </c>
      <c r="G10" s="44">
        <v>0</v>
      </c>
      <c r="H10" s="44">
        <v>8.11</v>
      </c>
      <c r="I10" s="44">
        <v>8.11</v>
      </c>
      <c r="J10" s="44">
        <v>0</v>
      </c>
      <c r="K10" s="44">
        <v>0.19</v>
      </c>
      <c r="L10" s="44">
        <v>0.19</v>
      </c>
      <c r="M10" s="44">
        <v>0</v>
      </c>
    </row>
  </sheetData>
  <sheetProtection/>
  <mergeCells count="8">
    <mergeCell ref="A1:M1"/>
    <mergeCell ref="A2:E2"/>
    <mergeCell ref="K2:M2"/>
    <mergeCell ref="B3:D3"/>
    <mergeCell ref="E3:G3"/>
    <mergeCell ref="H3:J3"/>
    <mergeCell ref="K3:M3"/>
    <mergeCell ref="A3:A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9" sqref="B9"/>
    </sheetView>
  </sheetViews>
  <sheetFormatPr defaultColWidth="9.00390625" defaultRowHeight="14.25"/>
  <cols>
    <col min="1" max="1" width="53.375" style="4" customWidth="1"/>
    <col min="2" max="9" width="18.75390625" style="4" customWidth="1"/>
    <col min="10" max="10" width="18.375" style="4" customWidth="1"/>
    <col min="11" max="16384" width="9.00390625" style="4" customWidth="1"/>
  </cols>
  <sheetData>
    <row r="1" spans="1:10" ht="45" customHeight="1">
      <c r="A1" s="5" t="s">
        <v>464</v>
      </c>
      <c r="B1" s="5"/>
      <c r="C1" s="5"/>
      <c r="D1" s="5"/>
      <c r="E1" s="5"/>
      <c r="F1" s="5"/>
      <c r="G1" s="5"/>
      <c r="H1" s="5"/>
      <c r="I1" s="5"/>
      <c r="J1" s="5"/>
    </row>
    <row r="2" spans="1:10" ht="30.75" customHeight="1">
      <c r="A2" s="6"/>
      <c r="G2" s="7" t="s">
        <v>465</v>
      </c>
      <c r="H2" s="7"/>
      <c r="I2" s="7"/>
      <c r="J2" s="7"/>
    </row>
    <row r="3" spans="1:10" ht="30.75" customHeight="1">
      <c r="A3" s="8" t="s">
        <v>466</v>
      </c>
      <c r="B3" s="9" t="s">
        <v>467</v>
      </c>
      <c r="C3" s="9" t="s">
        <v>468</v>
      </c>
      <c r="D3" s="10" t="s">
        <v>469</v>
      </c>
      <c r="E3" s="11"/>
      <c r="F3" s="9" t="s">
        <v>470</v>
      </c>
      <c r="G3" s="12" t="s">
        <v>469</v>
      </c>
      <c r="H3" s="12"/>
      <c r="I3" s="9" t="s">
        <v>471</v>
      </c>
      <c r="J3" s="33" t="s">
        <v>48</v>
      </c>
    </row>
    <row r="4" spans="1:10" s="1" customFormat="1" ht="48.75" customHeight="1">
      <c r="A4" s="13"/>
      <c r="B4" s="14"/>
      <c r="C4" s="14"/>
      <c r="D4" s="14" t="s">
        <v>472</v>
      </c>
      <c r="E4" s="14" t="s">
        <v>473</v>
      </c>
      <c r="F4" s="9"/>
      <c r="G4" s="9" t="s">
        <v>474</v>
      </c>
      <c r="H4" s="9" t="s">
        <v>475</v>
      </c>
      <c r="I4" s="14"/>
      <c r="J4" s="34"/>
    </row>
    <row r="5" spans="1:9" s="2" customFormat="1" ht="34.5" customHeight="1">
      <c r="A5" s="15" t="s">
        <v>476</v>
      </c>
      <c r="B5" s="16">
        <f>B6+B25</f>
        <v>1028731</v>
      </c>
      <c r="C5" s="16">
        <f>C6+C25</f>
        <v>1132019</v>
      </c>
      <c r="D5" s="16">
        <f>D6+D25</f>
        <v>252951</v>
      </c>
      <c r="E5" s="16">
        <f>E6+E25</f>
        <v>879068</v>
      </c>
      <c r="F5" s="17">
        <f>(C5-B5)/B5</f>
        <v>0.10040331243055765</v>
      </c>
      <c r="G5" s="17">
        <f>D5/C5</f>
        <v>0.22345119649051826</v>
      </c>
      <c r="H5" s="17">
        <f aca="true" t="shared" si="0" ref="H5:H23">E5/C5</f>
        <v>0.7765488035094817</v>
      </c>
      <c r="I5" s="16">
        <f>I6+I25</f>
        <v>1269254</v>
      </c>
    </row>
    <row r="6" spans="1:9" s="2" customFormat="1" ht="34.5" customHeight="1">
      <c r="A6" s="15" t="s">
        <v>477</v>
      </c>
      <c r="B6" s="18">
        <f>SUM(B7:B24)</f>
        <v>640451</v>
      </c>
      <c r="C6" s="18">
        <f>SUM(C7:C24)</f>
        <v>613655</v>
      </c>
      <c r="D6" s="18">
        <f>SUM(D7:D24)</f>
        <v>131998</v>
      </c>
      <c r="E6" s="19">
        <f>SUM(E7:E24)</f>
        <v>481657</v>
      </c>
      <c r="F6" s="17">
        <f>(C6-B6)/B6</f>
        <v>-0.04183926639196441</v>
      </c>
      <c r="G6" s="20">
        <f aca="true" t="shared" si="1" ref="G6:G23">D6/C6</f>
        <v>0.21510131914512226</v>
      </c>
      <c r="H6" s="21">
        <f t="shared" si="0"/>
        <v>0.7848986808548778</v>
      </c>
      <c r="I6" s="18">
        <f>SUM(I7:I24)</f>
        <v>647217</v>
      </c>
    </row>
    <row r="7" spans="1:9" s="3" customFormat="1" ht="34.5" customHeight="1">
      <c r="A7" s="22" t="s">
        <v>478</v>
      </c>
      <c r="B7" s="23">
        <v>4493</v>
      </c>
      <c r="C7" s="23">
        <v>4493</v>
      </c>
      <c r="D7" s="23">
        <v>545</v>
      </c>
      <c r="E7" s="24">
        <f>C7-D7</f>
        <v>3948</v>
      </c>
      <c r="F7" s="25">
        <f>(C7-B7)/B7</f>
        <v>0</v>
      </c>
      <c r="G7" s="26">
        <f t="shared" si="1"/>
        <v>0.12129979968840418</v>
      </c>
      <c r="H7" s="27">
        <f t="shared" si="0"/>
        <v>0.8787002003115958</v>
      </c>
      <c r="I7" s="23">
        <v>4493</v>
      </c>
    </row>
    <row r="8" spans="1:9" s="3" customFormat="1" ht="34.5" customHeight="1">
      <c r="A8" s="22" t="s">
        <v>479</v>
      </c>
      <c r="B8" s="23">
        <v>0</v>
      </c>
      <c r="C8" s="23">
        <v>6600</v>
      </c>
      <c r="D8" s="23">
        <v>2100</v>
      </c>
      <c r="E8" s="24">
        <f>C8-D8</f>
        <v>4500</v>
      </c>
      <c r="F8" s="25"/>
      <c r="G8" s="26">
        <f t="shared" si="1"/>
        <v>0.3181818181818182</v>
      </c>
      <c r="H8" s="27">
        <f t="shared" si="0"/>
        <v>0.6818181818181818</v>
      </c>
      <c r="I8" s="23">
        <v>8000</v>
      </c>
    </row>
    <row r="9" spans="1:9" s="3" customFormat="1" ht="34.5" customHeight="1">
      <c r="A9" s="22" t="s">
        <v>480</v>
      </c>
      <c r="B9" s="23">
        <v>400</v>
      </c>
      <c r="C9" s="23">
        <v>400</v>
      </c>
      <c r="D9" s="23">
        <v>-151</v>
      </c>
      <c r="E9" s="24">
        <f>C9-D9</f>
        <v>551</v>
      </c>
      <c r="F9" s="25">
        <f>(C9-B9)/B9</f>
        <v>0</v>
      </c>
      <c r="G9" s="26">
        <f t="shared" si="1"/>
        <v>-0.3775</v>
      </c>
      <c r="H9" s="27">
        <f t="shared" si="0"/>
        <v>1.3775</v>
      </c>
      <c r="I9" s="23">
        <v>400</v>
      </c>
    </row>
    <row r="10" spans="1:9" s="3" customFormat="1" ht="34.5" customHeight="1">
      <c r="A10" s="22" t="s">
        <v>481</v>
      </c>
      <c r="B10" s="23">
        <v>22815</v>
      </c>
      <c r="C10" s="23">
        <v>22815</v>
      </c>
      <c r="D10" s="23">
        <v>9161</v>
      </c>
      <c r="E10" s="24">
        <f>C10-D10</f>
        <v>13654</v>
      </c>
      <c r="F10" s="25">
        <f>(C10-B10)/B10</f>
        <v>0</v>
      </c>
      <c r="G10" s="26">
        <f t="shared" si="1"/>
        <v>0.4015340784571554</v>
      </c>
      <c r="H10" s="27">
        <f t="shared" si="0"/>
        <v>0.5984659215428446</v>
      </c>
      <c r="I10" s="23">
        <v>22815</v>
      </c>
    </row>
    <row r="11" spans="1:9" s="3" customFormat="1" ht="34.5" customHeight="1">
      <c r="A11" s="28" t="s">
        <v>482</v>
      </c>
      <c r="B11" s="23">
        <v>151046</v>
      </c>
      <c r="C11" s="23">
        <v>161774</v>
      </c>
      <c r="D11" s="23">
        <v>46791</v>
      </c>
      <c r="E11" s="24">
        <f>C11-D11</f>
        <v>114983</v>
      </c>
      <c r="F11" s="25">
        <f>(C11-B11)/B11</f>
        <v>0.071024720945937</v>
      </c>
      <c r="G11" s="26">
        <f t="shared" si="1"/>
        <v>0.28923683657448046</v>
      </c>
      <c r="H11" s="27">
        <f t="shared" si="0"/>
        <v>0.7107631634255196</v>
      </c>
      <c r="I11" s="23">
        <v>151231</v>
      </c>
    </row>
    <row r="12" spans="1:9" s="3" customFormat="1" ht="34.5" customHeight="1">
      <c r="A12" s="28" t="s">
        <v>483</v>
      </c>
      <c r="B12" s="23">
        <v>59060</v>
      </c>
      <c r="C12" s="23">
        <v>74195</v>
      </c>
      <c r="D12" s="23">
        <v>8</v>
      </c>
      <c r="E12" s="24">
        <f aca="true" t="shared" si="2" ref="E12:E25">C12-D12</f>
        <v>74187</v>
      </c>
      <c r="F12" s="25">
        <f aca="true" t="shared" si="3" ref="F12:F23">(C12-B12)/B12</f>
        <v>0.2562648154419235</v>
      </c>
      <c r="G12" s="26">
        <f t="shared" si="1"/>
        <v>0.00010782397735696476</v>
      </c>
      <c r="H12" s="27">
        <f t="shared" si="0"/>
        <v>0.999892176022643</v>
      </c>
      <c r="I12" s="23">
        <v>74195</v>
      </c>
    </row>
    <row r="13" spans="1:9" s="3" customFormat="1" ht="34.5" customHeight="1">
      <c r="A13" s="28" t="s">
        <v>431</v>
      </c>
      <c r="B13" s="23">
        <v>7752</v>
      </c>
      <c r="C13" s="23">
        <v>7624</v>
      </c>
      <c r="D13" s="23">
        <v>7574</v>
      </c>
      <c r="E13" s="24">
        <f t="shared" si="2"/>
        <v>50</v>
      </c>
      <c r="F13" s="25">
        <f t="shared" si="3"/>
        <v>-0.016511867905056758</v>
      </c>
      <c r="G13" s="26">
        <f t="shared" si="1"/>
        <v>0.9934417628541448</v>
      </c>
      <c r="H13" s="27">
        <f t="shared" si="0"/>
        <v>0.006558237145855194</v>
      </c>
      <c r="I13" s="23">
        <v>7624</v>
      </c>
    </row>
    <row r="14" spans="1:9" s="3" customFormat="1" ht="34.5" customHeight="1">
      <c r="A14" s="28" t="s">
        <v>484</v>
      </c>
      <c r="B14" s="23">
        <v>1965</v>
      </c>
      <c r="C14" s="23">
        <v>2165</v>
      </c>
      <c r="D14" s="23">
        <v>0</v>
      </c>
      <c r="E14" s="24">
        <f t="shared" si="2"/>
        <v>2165</v>
      </c>
      <c r="F14" s="25">
        <f t="shared" si="3"/>
        <v>0.10178117048346055</v>
      </c>
      <c r="G14" s="26">
        <f t="shared" si="1"/>
        <v>0</v>
      </c>
      <c r="H14" s="27">
        <f t="shared" si="0"/>
        <v>1</v>
      </c>
      <c r="I14" s="23">
        <v>2165</v>
      </c>
    </row>
    <row r="15" spans="1:9" s="3" customFormat="1" ht="34.5" customHeight="1">
      <c r="A15" s="28" t="s">
        <v>485</v>
      </c>
      <c r="B15" s="23">
        <v>14352</v>
      </c>
      <c r="C15" s="23">
        <v>10323</v>
      </c>
      <c r="D15" s="23">
        <v>0</v>
      </c>
      <c r="E15" s="24">
        <f t="shared" si="2"/>
        <v>10323</v>
      </c>
      <c r="F15" s="25">
        <f t="shared" si="3"/>
        <v>-0.2807274247491639</v>
      </c>
      <c r="G15" s="26">
        <f t="shared" si="1"/>
        <v>0</v>
      </c>
      <c r="H15" s="27">
        <f t="shared" si="0"/>
        <v>1</v>
      </c>
      <c r="I15" s="23">
        <v>11000</v>
      </c>
    </row>
    <row r="16" spans="1:9" s="3" customFormat="1" ht="34.5" customHeight="1">
      <c r="A16" s="28" t="s">
        <v>486</v>
      </c>
      <c r="B16" s="23">
        <v>20344</v>
      </c>
      <c r="C16" s="23">
        <v>20318</v>
      </c>
      <c r="D16" s="23">
        <v>19219</v>
      </c>
      <c r="E16" s="24">
        <f t="shared" si="2"/>
        <v>1099</v>
      </c>
      <c r="F16" s="25">
        <f t="shared" si="3"/>
        <v>-0.0012780180888714117</v>
      </c>
      <c r="G16" s="26">
        <f t="shared" si="1"/>
        <v>0.9459100305148145</v>
      </c>
      <c r="H16" s="27">
        <f t="shared" si="0"/>
        <v>0.05408996948518555</v>
      </c>
      <c r="I16" s="23">
        <v>22000</v>
      </c>
    </row>
    <row r="17" spans="1:9" s="3" customFormat="1" ht="34.5" customHeight="1">
      <c r="A17" s="28" t="s">
        <v>487</v>
      </c>
      <c r="B17" s="23">
        <v>51971</v>
      </c>
      <c r="C17" s="23">
        <v>0</v>
      </c>
      <c r="D17" s="23">
        <v>0</v>
      </c>
      <c r="E17" s="24">
        <f t="shared" si="2"/>
        <v>0</v>
      </c>
      <c r="F17" s="25"/>
      <c r="G17" s="26"/>
      <c r="H17" s="27"/>
      <c r="I17" s="23">
        <v>0</v>
      </c>
    </row>
    <row r="18" spans="1:9" s="3" customFormat="1" ht="34.5" customHeight="1">
      <c r="A18" s="28" t="s">
        <v>488</v>
      </c>
      <c r="B18" s="23">
        <v>368</v>
      </c>
      <c r="C18" s="23">
        <v>368</v>
      </c>
      <c r="D18" s="23">
        <v>0</v>
      </c>
      <c r="E18" s="24">
        <f t="shared" si="2"/>
        <v>368</v>
      </c>
      <c r="F18" s="25">
        <f t="shared" si="3"/>
        <v>0</v>
      </c>
      <c r="G18" s="26">
        <f t="shared" si="1"/>
        <v>0</v>
      </c>
      <c r="H18" s="27">
        <f t="shared" si="0"/>
        <v>1</v>
      </c>
      <c r="I18" s="23">
        <v>375</v>
      </c>
    </row>
    <row r="19" spans="1:9" s="3" customFormat="1" ht="34.5" customHeight="1">
      <c r="A19" s="28" t="s">
        <v>489</v>
      </c>
      <c r="B19" s="23"/>
      <c r="C19" s="23">
        <v>2047</v>
      </c>
      <c r="D19" s="23">
        <v>0</v>
      </c>
      <c r="E19" s="24">
        <f t="shared" si="2"/>
        <v>2047</v>
      </c>
      <c r="F19" s="25"/>
      <c r="G19" s="26">
        <f t="shared" si="1"/>
        <v>0</v>
      </c>
      <c r="H19" s="27">
        <f t="shared" si="0"/>
        <v>1</v>
      </c>
      <c r="I19" s="23">
        <v>2100</v>
      </c>
    </row>
    <row r="20" spans="1:9" s="3" customFormat="1" ht="34.5" customHeight="1">
      <c r="A20" s="28" t="s">
        <v>490</v>
      </c>
      <c r="B20" s="23">
        <v>20701</v>
      </c>
      <c r="C20" s="23">
        <v>22101</v>
      </c>
      <c r="D20" s="23">
        <v>0</v>
      </c>
      <c r="E20" s="24">
        <f t="shared" si="2"/>
        <v>22101</v>
      </c>
      <c r="F20" s="25">
        <f t="shared" si="3"/>
        <v>0.06762958311192696</v>
      </c>
      <c r="G20" s="26">
        <f t="shared" si="1"/>
        <v>0</v>
      </c>
      <c r="H20" s="27">
        <f t="shared" si="0"/>
        <v>1</v>
      </c>
      <c r="I20" s="23">
        <v>22101</v>
      </c>
    </row>
    <row r="21" spans="1:9" s="3" customFormat="1" ht="34.5" customHeight="1">
      <c r="A21" s="28" t="s">
        <v>436</v>
      </c>
      <c r="B21" s="23">
        <v>231933</v>
      </c>
      <c r="C21" s="23">
        <v>215923</v>
      </c>
      <c r="D21" s="23">
        <v>42872</v>
      </c>
      <c r="E21" s="24">
        <f t="shared" si="2"/>
        <v>173051</v>
      </c>
      <c r="F21" s="25">
        <f t="shared" si="3"/>
        <v>-0.0690285556604709</v>
      </c>
      <c r="G21" s="26">
        <f t="shared" si="1"/>
        <v>0.19855226168587875</v>
      </c>
      <c r="H21" s="27">
        <f t="shared" si="0"/>
        <v>0.8014477383141212</v>
      </c>
      <c r="I21" s="23">
        <v>215923</v>
      </c>
    </row>
    <row r="22" spans="1:9" s="3" customFormat="1" ht="34.5" customHeight="1">
      <c r="A22" s="28" t="s">
        <v>491</v>
      </c>
      <c r="B22" s="23">
        <v>19502</v>
      </c>
      <c r="C22" s="23">
        <v>20795</v>
      </c>
      <c r="D22" s="23">
        <v>3832</v>
      </c>
      <c r="E22" s="24">
        <f t="shared" si="2"/>
        <v>16963</v>
      </c>
      <c r="F22" s="25">
        <f t="shared" si="3"/>
        <v>0.06630089221618296</v>
      </c>
      <c r="G22" s="26">
        <f t="shared" si="1"/>
        <v>0.18427506612166386</v>
      </c>
      <c r="H22" s="27">
        <f t="shared" si="0"/>
        <v>0.8157249338783361</v>
      </c>
      <c r="I22" s="23">
        <v>20795</v>
      </c>
    </row>
    <row r="23" spans="1:9" s="3" customFormat="1" ht="34.5" customHeight="1">
      <c r="A23" s="28" t="s">
        <v>492</v>
      </c>
      <c r="B23" s="23">
        <v>33730</v>
      </c>
      <c r="C23" s="23">
        <v>41714</v>
      </c>
      <c r="D23" s="23">
        <v>47</v>
      </c>
      <c r="E23" s="24">
        <f t="shared" si="2"/>
        <v>41667</v>
      </c>
      <c r="F23" s="25">
        <f t="shared" si="3"/>
        <v>0.23670323154461903</v>
      </c>
      <c r="G23" s="26">
        <f t="shared" si="1"/>
        <v>0.0011267200460277126</v>
      </c>
      <c r="H23" s="27">
        <f t="shared" si="0"/>
        <v>0.9988732799539722</v>
      </c>
      <c r="I23" s="23">
        <v>82000</v>
      </c>
    </row>
    <row r="24" spans="1:9" s="3" customFormat="1" ht="34.5" customHeight="1">
      <c r="A24" s="28" t="s">
        <v>493</v>
      </c>
      <c r="B24" s="23">
        <v>19</v>
      </c>
      <c r="C24" s="23"/>
      <c r="D24" s="23">
        <v>0</v>
      </c>
      <c r="E24" s="24">
        <f t="shared" si="2"/>
        <v>0</v>
      </c>
      <c r="F24" s="25"/>
      <c r="G24" s="26"/>
      <c r="H24" s="27"/>
      <c r="I24" s="23"/>
    </row>
    <row r="25" spans="1:10" s="3" customFormat="1" ht="34.5" customHeight="1">
      <c r="A25" s="29" t="s">
        <v>494</v>
      </c>
      <c r="B25" s="30">
        <v>388280</v>
      </c>
      <c r="C25" s="30">
        <v>518364</v>
      </c>
      <c r="D25" s="30">
        <v>120953</v>
      </c>
      <c r="E25" s="30">
        <f t="shared" si="2"/>
        <v>397411</v>
      </c>
      <c r="F25" s="31">
        <f>(C25-B25)/B25</f>
        <v>0.3350262697022767</v>
      </c>
      <c r="G25" s="31">
        <f>D25/C25</f>
        <v>0.23333603413817317</v>
      </c>
      <c r="H25" s="31">
        <f>E25/C25</f>
        <v>0.7666639658618268</v>
      </c>
      <c r="I25" s="30">
        <v>622037</v>
      </c>
      <c r="J25" s="35"/>
    </row>
    <row r="26" spans="1:9" s="3" customFormat="1" ht="29.25" customHeight="1">
      <c r="A26" s="28"/>
      <c r="B26" s="32"/>
      <c r="C26" s="32"/>
      <c r="D26" s="32"/>
      <c r="E26" s="32"/>
      <c r="F26" s="32"/>
      <c r="G26" s="32"/>
      <c r="H26" s="32"/>
      <c r="I26" s="32"/>
    </row>
  </sheetData>
  <sheetProtection/>
  <mergeCells count="10">
    <mergeCell ref="A1:J1"/>
    <mergeCell ref="G2:J2"/>
    <mergeCell ref="D3:E3"/>
    <mergeCell ref="G3:H3"/>
    <mergeCell ref="A3:A4"/>
    <mergeCell ref="B3:B4"/>
    <mergeCell ref="C3:C4"/>
    <mergeCell ref="F3:F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23" sqref="A23"/>
    </sheetView>
  </sheetViews>
  <sheetFormatPr defaultColWidth="9.00390625" defaultRowHeight="14.25"/>
  <cols>
    <col min="1" max="1" width="80.625" style="0" customWidth="1"/>
  </cols>
  <sheetData>
    <row r="1" ht="41.25" customHeight="1">
      <c r="A1" s="262" t="s">
        <v>3</v>
      </c>
    </row>
    <row r="2" ht="51.75" customHeight="1"/>
    <row r="3" ht="30" customHeight="1">
      <c r="A3" s="263" t="s">
        <v>4</v>
      </c>
    </row>
    <row r="4" ht="30" customHeight="1">
      <c r="A4" s="263" t="s">
        <v>5</v>
      </c>
    </row>
    <row r="5" ht="30" customHeight="1">
      <c r="A5" s="263" t="s">
        <v>6</v>
      </c>
    </row>
    <row r="6" ht="30" customHeight="1">
      <c r="A6" s="263" t="s">
        <v>7</v>
      </c>
    </row>
    <row r="7" ht="30" customHeight="1">
      <c r="A7" s="263" t="s">
        <v>8</v>
      </c>
    </row>
    <row r="8" ht="30" customHeight="1">
      <c r="A8" s="263" t="s">
        <v>9</v>
      </c>
    </row>
    <row r="9" ht="30" customHeight="1">
      <c r="A9" s="263" t="s">
        <v>10</v>
      </c>
    </row>
    <row r="10" ht="30" customHeight="1">
      <c r="A10" s="263" t="s">
        <v>11</v>
      </c>
    </row>
    <row r="11" ht="30" customHeight="1">
      <c r="A11" s="263" t="s">
        <v>12</v>
      </c>
    </row>
    <row r="12" ht="22.5">
      <c r="A12" s="264"/>
    </row>
  </sheetData>
  <sheetProtection/>
  <printOptions/>
  <pageMargins left="1.08" right="0.72" top="0.97" bottom="0.65" header="0.5" footer="0.2299999999999999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F39" sqref="F39"/>
    </sheetView>
  </sheetViews>
  <sheetFormatPr defaultColWidth="9.00390625" defaultRowHeight="14.25"/>
  <cols>
    <col min="1" max="1" width="34.125" style="154" customWidth="1"/>
    <col min="2" max="3" width="17.125" style="154" customWidth="1"/>
    <col min="4" max="4" width="16.50390625" style="154" customWidth="1"/>
    <col min="5" max="5" width="11.00390625" style="154" customWidth="1"/>
    <col min="6" max="234" width="9.125" style="154" customWidth="1"/>
    <col min="235" max="16384" width="9.00390625" style="154" customWidth="1"/>
  </cols>
  <sheetData>
    <row r="1" spans="1:4" s="244" customFormat="1" ht="60" customHeight="1">
      <c r="A1" s="245" t="s">
        <v>13</v>
      </c>
      <c r="B1" s="245"/>
      <c r="C1" s="245"/>
      <c r="D1" s="245"/>
    </row>
    <row r="2" spans="1:4" ht="39.75" customHeight="1">
      <c r="A2" s="157"/>
      <c r="B2" s="157"/>
      <c r="C2" s="157"/>
      <c r="D2" s="246" t="s">
        <v>14</v>
      </c>
    </row>
    <row r="3" spans="1:4" ht="39.75" customHeight="1">
      <c r="A3" s="115" t="s">
        <v>15</v>
      </c>
      <c r="B3" s="247" t="s">
        <v>16</v>
      </c>
      <c r="C3" s="247" t="s">
        <v>17</v>
      </c>
      <c r="D3" s="248" t="s">
        <v>18</v>
      </c>
    </row>
    <row r="4" spans="1:4" ht="24.75" customHeight="1">
      <c r="A4" s="249" t="s">
        <v>19</v>
      </c>
      <c r="B4" s="250">
        <f>SUM(B5:B20)</f>
        <v>77664</v>
      </c>
      <c r="C4" s="250">
        <f>SUM(C5:C20)</f>
        <v>89390</v>
      </c>
      <c r="D4" s="251">
        <f>(C4-B4)/B4*100</f>
        <v>15.0983724763082</v>
      </c>
    </row>
    <row r="5" spans="1:4" ht="24.75" customHeight="1">
      <c r="A5" s="163" t="s">
        <v>20</v>
      </c>
      <c r="B5" s="252">
        <v>13939</v>
      </c>
      <c r="C5" s="252">
        <v>28715</v>
      </c>
      <c r="D5" s="251"/>
    </row>
    <row r="6" spans="1:4" ht="24.75" customHeight="1">
      <c r="A6" s="163" t="s">
        <v>21</v>
      </c>
      <c r="B6" s="252">
        <v>10976</v>
      </c>
      <c r="C6" s="252">
        <v>16872</v>
      </c>
      <c r="D6" s="251"/>
    </row>
    <row r="7" spans="1:5" ht="24.75" customHeight="1">
      <c r="A7" s="163" t="s">
        <v>22</v>
      </c>
      <c r="B7" s="252">
        <v>14297</v>
      </c>
      <c r="C7" s="252">
        <v>410</v>
      </c>
      <c r="D7" s="251"/>
      <c r="E7" s="253"/>
    </row>
    <row r="8" spans="1:4" ht="24.75" customHeight="1">
      <c r="A8" s="163" t="s">
        <v>23</v>
      </c>
      <c r="B8" s="252">
        <v>6328</v>
      </c>
      <c r="C8" s="252">
        <v>8883</v>
      </c>
      <c r="D8" s="251"/>
    </row>
    <row r="9" spans="1:4" ht="24.75" customHeight="1">
      <c r="A9" s="163" t="s">
        <v>24</v>
      </c>
      <c r="B9" s="252"/>
      <c r="C9" s="252"/>
      <c r="D9" s="251"/>
    </row>
    <row r="10" spans="1:4" ht="24.75" customHeight="1">
      <c r="A10" s="163" t="s">
        <v>25</v>
      </c>
      <c r="B10" s="252">
        <v>9038</v>
      </c>
      <c r="C10" s="252">
        <v>7432</v>
      </c>
      <c r="D10" s="251"/>
    </row>
    <row r="11" spans="1:4" ht="24.75" customHeight="1">
      <c r="A11" s="163" t="s">
        <v>26</v>
      </c>
      <c r="B11" s="252">
        <v>7257</v>
      </c>
      <c r="C11" s="252">
        <v>13677</v>
      </c>
      <c r="D11" s="251"/>
    </row>
    <row r="12" spans="1:4" ht="24.75" customHeight="1">
      <c r="A12" s="163" t="s">
        <v>27</v>
      </c>
      <c r="B12" s="252"/>
      <c r="C12" s="252"/>
      <c r="D12" s="251"/>
    </row>
    <row r="13" spans="1:4" ht="24.75" customHeight="1">
      <c r="A13" s="163" t="s">
        <v>28</v>
      </c>
      <c r="B13" s="252">
        <v>4021</v>
      </c>
      <c r="C13" s="252">
        <v>4395</v>
      </c>
      <c r="D13" s="251"/>
    </row>
    <row r="14" spans="1:4" ht="24.75" customHeight="1">
      <c r="A14" s="163" t="s">
        <v>29</v>
      </c>
      <c r="B14" s="252">
        <v>1027</v>
      </c>
      <c r="C14" s="252">
        <v>1309</v>
      </c>
      <c r="D14" s="251"/>
    </row>
    <row r="15" spans="1:4" ht="24.75" customHeight="1">
      <c r="A15" s="163" t="s">
        <v>30</v>
      </c>
      <c r="B15" s="252">
        <v>784</v>
      </c>
      <c r="C15" s="252">
        <v>1143</v>
      </c>
      <c r="D15" s="251"/>
    </row>
    <row r="16" spans="1:4" ht="24.75" customHeight="1">
      <c r="A16" s="163" t="s">
        <v>31</v>
      </c>
      <c r="B16" s="252">
        <v>552</v>
      </c>
      <c r="C16" s="252">
        <v>898</v>
      </c>
      <c r="D16" s="251"/>
    </row>
    <row r="17" spans="1:4" ht="24.75" customHeight="1">
      <c r="A17" s="163" t="s">
        <v>32</v>
      </c>
      <c r="B17" s="252">
        <v>1538</v>
      </c>
      <c r="C17" s="252">
        <v>1054</v>
      </c>
      <c r="D17" s="251"/>
    </row>
    <row r="18" spans="1:4" ht="24.75" customHeight="1">
      <c r="A18" s="163" t="s">
        <v>33</v>
      </c>
      <c r="B18" s="252">
        <v>1524</v>
      </c>
      <c r="C18" s="252">
        <v>1824</v>
      </c>
      <c r="D18" s="251"/>
    </row>
    <row r="19" spans="1:4" ht="24.75" customHeight="1">
      <c r="A19" s="163" t="s">
        <v>34</v>
      </c>
      <c r="B19" s="252">
        <v>5351</v>
      </c>
      <c r="C19" s="252">
        <v>2026</v>
      </c>
      <c r="D19" s="251"/>
    </row>
    <row r="20" spans="1:4" ht="24.75" customHeight="1">
      <c r="A20" s="163" t="s">
        <v>35</v>
      </c>
      <c r="B20" s="252">
        <v>1032</v>
      </c>
      <c r="C20" s="252">
        <v>752</v>
      </c>
      <c r="D20" s="251"/>
    </row>
    <row r="21" spans="1:4" ht="24.75" customHeight="1">
      <c r="A21" s="163" t="s">
        <v>36</v>
      </c>
      <c r="B21" s="254"/>
      <c r="C21" s="254"/>
      <c r="D21" s="251"/>
    </row>
    <row r="22" spans="1:4" ht="24.75" customHeight="1">
      <c r="A22" s="249" t="s">
        <v>37</v>
      </c>
      <c r="B22" s="255">
        <f>SUM(B23:B30)</f>
        <v>38281</v>
      </c>
      <c r="C22" s="255">
        <f>SUM(C23:C30)</f>
        <v>36990</v>
      </c>
      <c r="D22" s="251">
        <f>(C22-B22)/B22*100</f>
        <v>-3.3724301872991824</v>
      </c>
    </row>
    <row r="23" spans="1:4" ht="24.75" customHeight="1">
      <c r="A23" s="163" t="s">
        <v>38</v>
      </c>
      <c r="B23" s="256">
        <v>4815</v>
      </c>
      <c r="C23" s="256">
        <v>5030</v>
      </c>
      <c r="D23" s="251"/>
    </row>
    <row r="24" spans="1:4" ht="24.75" customHeight="1">
      <c r="A24" s="163" t="s">
        <v>39</v>
      </c>
      <c r="B24" s="256">
        <v>19966</v>
      </c>
      <c r="C24" s="256">
        <v>16900</v>
      </c>
      <c r="D24" s="251"/>
    </row>
    <row r="25" spans="1:4" ht="24.75" customHeight="1">
      <c r="A25" s="163" t="s">
        <v>40</v>
      </c>
      <c r="B25" s="256">
        <v>2614</v>
      </c>
      <c r="C25" s="256">
        <v>4686</v>
      </c>
      <c r="D25" s="251"/>
    </row>
    <row r="26" spans="1:4" ht="24.75" customHeight="1">
      <c r="A26" s="163" t="s">
        <v>41</v>
      </c>
      <c r="B26" s="256"/>
      <c r="C26" s="256">
        <v>140</v>
      </c>
      <c r="D26" s="251"/>
    </row>
    <row r="27" spans="1:4" ht="24.75" customHeight="1">
      <c r="A27" s="163" t="s">
        <v>42</v>
      </c>
      <c r="B27" s="256">
        <v>7218</v>
      </c>
      <c r="C27" s="256">
        <v>6843</v>
      </c>
      <c r="D27" s="251"/>
    </row>
    <row r="28" spans="1:4" ht="24.75" customHeight="1">
      <c r="A28" s="163" t="s">
        <v>43</v>
      </c>
      <c r="B28" s="256">
        <v>401</v>
      </c>
      <c r="C28" s="256">
        <v>220</v>
      </c>
      <c r="D28" s="251"/>
    </row>
    <row r="29" spans="1:4" ht="24.75" customHeight="1">
      <c r="A29" s="163" t="s">
        <v>44</v>
      </c>
      <c r="B29" s="256">
        <v>2929</v>
      </c>
      <c r="C29" s="256">
        <v>1535</v>
      </c>
      <c r="D29" s="251"/>
    </row>
    <row r="30" spans="1:4" ht="24.75" customHeight="1">
      <c r="A30" s="163" t="s">
        <v>45</v>
      </c>
      <c r="B30" s="256">
        <v>338</v>
      </c>
      <c r="C30" s="256">
        <v>1636</v>
      </c>
      <c r="D30" s="251"/>
    </row>
    <row r="31" spans="1:4" ht="24.75" customHeight="1">
      <c r="A31" s="163"/>
      <c r="B31" s="257"/>
      <c r="C31" s="254"/>
      <c r="D31" s="251"/>
    </row>
    <row r="32" spans="1:4" ht="24.75" customHeight="1">
      <c r="A32" s="170" t="s">
        <v>46</v>
      </c>
      <c r="B32" s="258">
        <f>B22+B4</f>
        <v>115945</v>
      </c>
      <c r="C32" s="258">
        <f>C22+C4</f>
        <v>126380</v>
      </c>
      <c r="D32" s="259">
        <f>(C32-B32)/B32*100</f>
        <v>8.99995687610505</v>
      </c>
    </row>
    <row r="33" ht="14.25">
      <c r="B33" s="260"/>
    </row>
    <row r="34" ht="24.75" customHeight="1">
      <c r="B34" s="260"/>
    </row>
    <row r="38" ht="14.25">
      <c r="D38" s="261"/>
    </row>
  </sheetData>
  <sheetProtection/>
  <mergeCells count="1">
    <mergeCell ref="A1:D1"/>
  </mergeCells>
  <printOptions horizontalCentered="1" verticalCentered="1"/>
  <pageMargins left="0.7086614173228347" right="0.7086614173228347" top="0.9199999999999999" bottom="0.7900000000000001" header="0.32" footer="0.45"/>
  <pageSetup firstPageNumber="1" useFirstPageNumber="1" fitToHeight="1" fitToWidth="1" horizontalDpi="600" verticalDpi="600" orientation="portrait" pageOrder="overThenDown" paperSize="9" scale="80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32"/>
  <sheetViews>
    <sheetView showGridLines="0" showZeros="0" workbookViewId="0" topLeftCell="A16">
      <selection activeCell="B43" sqref="B43"/>
    </sheetView>
  </sheetViews>
  <sheetFormatPr defaultColWidth="9.00390625" defaultRowHeight="14.25"/>
  <cols>
    <col min="1" max="1" width="36.75390625" style="154" customWidth="1"/>
    <col min="2" max="2" width="17.00390625" style="154" customWidth="1"/>
    <col min="3" max="3" width="16.375" style="155" customWidth="1"/>
    <col min="4" max="4" width="11.875" style="155" customWidth="1"/>
    <col min="5" max="5" width="9.125" style="154" customWidth="1"/>
    <col min="6" max="6" width="5.75390625" style="154" customWidth="1"/>
    <col min="7" max="233" width="9.125" style="154" customWidth="1"/>
    <col min="234" max="16384" width="9.00390625" style="154" customWidth="1"/>
  </cols>
  <sheetData>
    <row r="1" spans="1:4" ht="60" customHeight="1">
      <c r="A1" s="156" t="s">
        <v>47</v>
      </c>
      <c r="B1" s="156"/>
      <c r="C1" s="156"/>
      <c r="D1" s="156"/>
    </row>
    <row r="2" spans="1:4" ht="39.75" customHeight="1">
      <c r="A2" s="157"/>
      <c r="B2" s="157"/>
      <c r="C2" s="158"/>
      <c r="D2" s="159" t="s">
        <v>14</v>
      </c>
    </row>
    <row r="3" spans="1:5" ht="40.5" customHeight="1">
      <c r="A3" s="115" t="s">
        <v>15</v>
      </c>
      <c r="B3" s="160" t="s">
        <v>16</v>
      </c>
      <c r="C3" s="160" t="s">
        <v>17</v>
      </c>
      <c r="D3" s="162" t="s">
        <v>18</v>
      </c>
      <c r="E3" s="234" t="s">
        <v>48</v>
      </c>
    </row>
    <row r="4" spans="1:5" ht="24.75" customHeight="1">
      <c r="A4" s="163" t="s">
        <v>49</v>
      </c>
      <c r="B4" s="164">
        <v>157196</v>
      </c>
      <c r="C4" s="164">
        <v>167444</v>
      </c>
      <c r="D4" s="235"/>
      <c r="E4" s="236"/>
    </row>
    <row r="5" spans="1:5" ht="24.75" customHeight="1">
      <c r="A5" s="163" t="s">
        <v>50</v>
      </c>
      <c r="B5" s="164">
        <v>328</v>
      </c>
      <c r="C5" s="164">
        <v>305</v>
      </c>
      <c r="D5" s="235"/>
      <c r="E5" s="236"/>
    </row>
    <row r="6" spans="1:5" ht="24.75" customHeight="1">
      <c r="A6" s="163" t="s">
        <v>51</v>
      </c>
      <c r="B6" s="164">
        <v>869</v>
      </c>
      <c r="C6" s="164">
        <v>1634</v>
      </c>
      <c r="D6" s="235"/>
      <c r="E6" s="236"/>
    </row>
    <row r="7" spans="1:5" ht="24.75" customHeight="1">
      <c r="A7" s="163" t="s">
        <v>52</v>
      </c>
      <c r="B7" s="164">
        <v>87351</v>
      </c>
      <c r="C7" s="164">
        <v>218240</v>
      </c>
      <c r="D7" s="235"/>
      <c r="E7" s="236"/>
    </row>
    <row r="8" spans="1:5" ht="24.75" customHeight="1">
      <c r="A8" s="163" t="s">
        <v>53</v>
      </c>
      <c r="B8" s="164">
        <v>257523</v>
      </c>
      <c r="C8" s="164">
        <v>253394</v>
      </c>
      <c r="D8" s="235"/>
      <c r="E8" s="236"/>
    </row>
    <row r="9" spans="1:5" ht="24.75" customHeight="1">
      <c r="A9" s="163" t="s">
        <v>54</v>
      </c>
      <c r="B9" s="164">
        <v>4894</v>
      </c>
      <c r="C9" s="164">
        <v>5082</v>
      </c>
      <c r="D9" s="235"/>
      <c r="E9" s="236"/>
    </row>
    <row r="10" spans="1:5" ht="24.75" customHeight="1">
      <c r="A10" s="163" t="s">
        <v>55</v>
      </c>
      <c r="B10" s="164">
        <v>23191</v>
      </c>
      <c r="C10" s="164">
        <v>26839</v>
      </c>
      <c r="D10" s="235"/>
      <c r="E10" s="236"/>
    </row>
    <row r="11" spans="1:5" ht="24.75" customHeight="1">
      <c r="A11" s="167" t="s">
        <v>56</v>
      </c>
      <c r="B11" s="164">
        <v>152830</v>
      </c>
      <c r="C11" s="164">
        <v>187797</v>
      </c>
      <c r="D11" s="235"/>
      <c r="E11" s="236"/>
    </row>
    <row r="12" spans="1:5" ht="24.75" customHeight="1">
      <c r="A12" s="163" t="s">
        <v>57</v>
      </c>
      <c r="B12" s="164">
        <v>98536</v>
      </c>
      <c r="C12" s="164">
        <v>99807</v>
      </c>
      <c r="D12" s="235"/>
      <c r="E12" s="237"/>
    </row>
    <row r="13" spans="1:5" ht="24.75" customHeight="1">
      <c r="A13" s="163" t="s">
        <v>58</v>
      </c>
      <c r="B13" s="164">
        <v>17534</v>
      </c>
      <c r="C13" s="164">
        <v>14760</v>
      </c>
      <c r="D13" s="235"/>
      <c r="E13" s="237"/>
    </row>
    <row r="14" spans="1:5" ht="24.75" customHeight="1">
      <c r="A14" s="163" t="s">
        <v>59</v>
      </c>
      <c r="B14" s="164">
        <v>63700</v>
      </c>
      <c r="C14" s="164">
        <v>64412</v>
      </c>
      <c r="D14" s="235"/>
      <c r="E14" s="236"/>
    </row>
    <row r="15" spans="1:5" ht="24.75" customHeight="1">
      <c r="A15" s="163" t="s">
        <v>60</v>
      </c>
      <c r="B15" s="164">
        <v>189310</v>
      </c>
      <c r="C15" s="164">
        <v>204038</v>
      </c>
      <c r="D15" s="235"/>
      <c r="E15" s="236"/>
    </row>
    <row r="16" spans="1:5" ht="24.75" customHeight="1">
      <c r="A16" s="163" t="s">
        <v>61</v>
      </c>
      <c r="B16" s="164">
        <v>6786</v>
      </c>
      <c r="C16" s="164">
        <v>66933</v>
      </c>
      <c r="D16" s="235"/>
      <c r="E16" s="237"/>
    </row>
    <row r="17" spans="1:5" ht="24.75" customHeight="1">
      <c r="A17" s="163" t="s">
        <v>62</v>
      </c>
      <c r="B17" s="164">
        <v>13484</v>
      </c>
      <c r="C17" s="164">
        <v>6892</v>
      </c>
      <c r="D17" s="235"/>
      <c r="E17" s="236"/>
    </row>
    <row r="18" spans="1:5" ht="24.75" customHeight="1">
      <c r="A18" s="163" t="s">
        <v>63</v>
      </c>
      <c r="B18" s="164">
        <v>7374</v>
      </c>
      <c r="C18" s="164">
        <v>7561</v>
      </c>
      <c r="D18" s="235"/>
      <c r="E18" s="236"/>
    </row>
    <row r="19" spans="1:5" ht="24.75" customHeight="1">
      <c r="A19" s="163" t="s">
        <v>64</v>
      </c>
      <c r="B19" s="164">
        <v>5</v>
      </c>
      <c r="C19" s="164"/>
      <c r="D19" s="235"/>
      <c r="E19" s="237"/>
    </row>
    <row r="20" spans="1:5" ht="24.75" customHeight="1">
      <c r="A20" s="163" t="s">
        <v>65</v>
      </c>
      <c r="B20" s="164"/>
      <c r="C20" s="164"/>
      <c r="D20" s="235"/>
      <c r="E20" s="237"/>
    </row>
    <row r="21" spans="1:5" ht="24.75" customHeight="1">
      <c r="A21" s="163" t="s">
        <v>66</v>
      </c>
      <c r="B21" s="164">
        <v>4983</v>
      </c>
      <c r="C21" s="164">
        <v>8086</v>
      </c>
      <c r="D21" s="235"/>
      <c r="E21" s="236"/>
    </row>
    <row r="22" spans="1:5" ht="24.75" customHeight="1">
      <c r="A22" s="163" t="s">
        <v>67</v>
      </c>
      <c r="B22" s="164">
        <v>83305</v>
      </c>
      <c r="C22" s="164">
        <v>72624</v>
      </c>
      <c r="D22" s="235"/>
      <c r="E22" s="236"/>
    </row>
    <row r="23" spans="1:5" ht="24.75" customHeight="1">
      <c r="A23" s="163" t="s">
        <v>68</v>
      </c>
      <c r="B23" s="164">
        <v>2637</v>
      </c>
      <c r="C23" s="164">
        <v>950</v>
      </c>
      <c r="D23" s="235"/>
      <c r="E23" s="237"/>
    </row>
    <row r="24" spans="1:5" ht="24.75" customHeight="1">
      <c r="A24" s="163" t="s">
        <v>69</v>
      </c>
      <c r="B24" s="164"/>
      <c r="C24" s="164"/>
      <c r="D24" s="235"/>
      <c r="E24" s="236"/>
    </row>
    <row r="25" spans="1:5" ht="24.75" customHeight="1">
      <c r="A25" s="163" t="s">
        <v>70</v>
      </c>
      <c r="B25" s="164">
        <v>16492</v>
      </c>
      <c r="C25" s="164">
        <v>15212</v>
      </c>
      <c r="D25" s="235"/>
      <c r="E25" s="236"/>
    </row>
    <row r="26" spans="1:5" ht="24.75" customHeight="1">
      <c r="A26" s="163" t="s">
        <v>71</v>
      </c>
      <c r="B26" s="164">
        <v>2533</v>
      </c>
      <c r="C26" s="164">
        <v>6757</v>
      </c>
      <c r="D26" s="235"/>
      <c r="E26" s="236"/>
    </row>
    <row r="27" spans="1:5" ht="24.75" customHeight="1">
      <c r="A27" s="163" t="s">
        <v>72</v>
      </c>
      <c r="B27" s="164">
        <v>140</v>
      </c>
      <c r="C27" s="164">
        <v>233</v>
      </c>
      <c r="D27" s="235"/>
      <c r="E27" s="236"/>
    </row>
    <row r="28" spans="1:5" ht="24.75" customHeight="1">
      <c r="A28" s="163"/>
      <c r="B28" s="238"/>
      <c r="C28" s="164"/>
      <c r="D28" s="235"/>
      <c r="E28" s="236"/>
    </row>
    <row r="29" spans="1:5" ht="24.75" customHeight="1">
      <c r="A29" s="170" t="s">
        <v>73</v>
      </c>
      <c r="B29" s="239">
        <f>SUM(B4:B27)</f>
        <v>1191001</v>
      </c>
      <c r="C29" s="239">
        <f>SUM(C4:C28)</f>
        <v>1429000</v>
      </c>
      <c r="D29" s="164">
        <f>IF(B29=0,"",(C29-B29)/B29)*100</f>
        <v>19.98310664726562</v>
      </c>
      <c r="E29" s="240"/>
    </row>
    <row r="30" spans="1:4" ht="23.25" customHeight="1">
      <c r="A30" s="241" t="s">
        <v>74</v>
      </c>
      <c r="B30" s="241"/>
      <c r="C30" s="241"/>
      <c r="D30" s="241"/>
    </row>
    <row r="31" spans="1:4" ht="14.25">
      <c r="A31" s="242"/>
      <c r="B31" s="242"/>
      <c r="C31" s="242"/>
      <c r="D31" s="242"/>
    </row>
    <row r="32" spans="1:4" ht="14.25">
      <c r="A32" s="243"/>
      <c r="B32" s="243"/>
      <c r="C32" s="243"/>
      <c r="D32" s="243"/>
    </row>
  </sheetData>
  <sheetProtection/>
  <mergeCells count="4">
    <mergeCell ref="A1:D1"/>
    <mergeCell ref="A30:D30"/>
    <mergeCell ref="A31:D31"/>
    <mergeCell ref="A32:D32"/>
  </mergeCells>
  <printOptions horizontalCentered="1"/>
  <pageMargins left="0.7874015748031497" right="0.56" top="1.09" bottom="0.5905511811023623" header="0.3937007874015748" footer="0.3937007874015748"/>
  <pageSetup firstPageNumber="2" useFirstPageNumber="1" fitToHeight="1" fitToWidth="1" horizontalDpi="600" verticalDpi="600" orientation="portrait" pageOrder="overThenDown" paperSize="9" scale="86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Zeros="0" zoomScale="115" zoomScaleNormal="115" workbookViewId="0" topLeftCell="A7">
      <selection activeCell="F35" sqref="F35"/>
    </sheetView>
  </sheetViews>
  <sheetFormatPr defaultColWidth="9.00390625" defaultRowHeight="14.25"/>
  <cols>
    <col min="1" max="1" width="34.375" style="208" customWidth="1"/>
    <col min="2" max="4" width="17.375" style="208" customWidth="1"/>
    <col min="5" max="16384" width="9.00390625" style="208" customWidth="1"/>
  </cols>
  <sheetData>
    <row r="1" spans="1:4" s="207" customFormat="1" ht="60" customHeight="1">
      <c r="A1" s="209" t="s">
        <v>75</v>
      </c>
      <c r="B1" s="209"/>
      <c r="C1" s="209"/>
      <c r="D1" s="209"/>
    </row>
    <row r="2" spans="1:4" ht="39.75" customHeight="1">
      <c r="A2" s="210"/>
      <c r="B2" s="210"/>
      <c r="C2" s="210"/>
      <c r="D2" s="211" t="s">
        <v>76</v>
      </c>
    </row>
    <row r="3" spans="1:4" ht="14.25" customHeight="1">
      <c r="A3" s="212" t="s">
        <v>15</v>
      </c>
      <c r="B3" s="213" t="s">
        <v>77</v>
      </c>
      <c r="C3" s="214" t="s">
        <v>78</v>
      </c>
      <c r="D3" s="215" t="s">
        <v>18</v>
      </c>
    </row>
    <row r="4" spans="1:4" ht="30" customHeight="1">
      <c r="A4" s="216"/>
      <c r="B4" s="217"/>
      <c r="C4" s="218"/>
      <c r="D4" s="219"/>
    </row>
    <row r="5" spans="1:4" ht="24.75" customHeight="1">
      <c r="A5" s="220" t="s">
        <v>19</v>
      </c>
      <c r="B5" s="221">
        <f>SUM(B6:B23)</f>
        <v>4534</v>
      </c>
      <c r="C5" s="222">
        <f>SUM(C6:C23)</f>
        <v>1030</v>
      </c>
      <c r="D5" s="223"/>
    </row>
    <row r="6" spans="1:4" ht="24.75" customHeight="1">
      <c r="A6" s="138" t="s">
        <v>79</v>
      </c>
      <c r="B6" s="224">
        <v>131</v>
      </c>
      <c r="C6" s="224">
        <v>190</v>
      </c>
      <c r="D6" s="225"/>
    </row>
    <row r="7" spans="1:4" ht="24.75" customHeight="1">
      <c r="A7" s="138" t="s">
        <v>21</v>
      </c>
      <c r="B7" s="224">
        <v>117</v>
      </c>
      <c r="C7" s="224">
        <v>197</v>
      </c>
      <c r="D7" s="225"/>
    </row>
    <row r="8" spans="1:4" ht="24.75" customHeight="1">
      <c r="A8" s="138" t="s">
        <v>22</v>
      </c>
      <c r="B8" s="224">
        <v>373</v>
      </c>
      <c r="C8" s="224"/>
      <c r="D8" s="225"/>
    </row>
    <row r="9" spans="1:4" ht="24.75" customHeight="1">
      <c r="A9" s="138" t="s">
        <v>23</v>
      </c>
      <c r="B9" s="224">
        <v>703</v>
      </c>
      <c r="C9" s="224">
        <v>138</v>
      </c>
      <c r="D9" s="225"/>
    </row>
    <row r="10" spans="1:4" ht="24.75" customHeight="1">
      <c r="A10" s="138" t="s">
        <v>24</v>
      </c>
      <c r="B10" s="224"/>
      <c r="C10" s="224"/>
      <c r="D10" s="225"/>
    </row>
    <row r="11" spans="1:4" ht="24.75" customHeight="1">
      <c r="A11" s="138" t="s">
        <v>25</v>
      </c>
      <c r="B11" s="224">
        <v>3143</v>
      </c>
      <c r="C11" s="224">
        <v>395</v>
      </c>
      <c r="D11" s="225"/>
    </row>
    <row r="12" spans="1:4" ht="24.75" customHeight="1">
      <c r="A12" s="138" t="s">
        <v>26</v>
      </c>
      <c r="B12" s="224"/>
      <c r="C12" s="224"/>
      <c r="D12" s="225"/>
    </row>
    <row r="13" spans="1:4" ht="24.75" customHeight="1">
      <c r="A13" s="138" t="s">
        <v>27</v>
      </c>
      <c r="B13" s="224"/>
      <c r="C13" s="224"/>
      <c r="D13" s="225"/>
    </row>
    <row r="14" spans="1:4" ht="24.75" customHeight="1">
      <c r="A14" s="138" t="s">
        <v>28</v>
      </c>
      <c r="B14" s="224">
        <v>9</v>
      </c>
      <c r="C14" s="224">
        <v>8</v>
      </c>
      <c r="D14" s="225"/>
    </row>
    <row r="15" spans="1:4" ht="24.75" customHeight="1">
      <c r="A15" s="138" t="s">
        <v>29</v>
      </c>
      <c r="B15" s="224">
        <v>7</v>
      </c>
      <c r="C15" s="224">
        <v>21</v>
      </c>
      <c r="D15" s="225"/>
    </row>
    <row r="16" spans="1:4" ht="24.75" customHeight="1">
      <c r="A16" s="138" t="s">
        <v>30</v>
      </c>
      <c r="B16" s="224">
        <v>20</v>
      </c>
      <c r="C16" s="224">
        <v>52</v>
      </c>
      <c r="D16" s="226"/>
    </row>
    <row r="17" spans="1:4" ht="24.75" customHeight="1">
      <c r="A17" s="138" t="s">
        <v>31</v>
      </c>
      <c r="B17" s="224">
        <v>22</v>
      </c>
      <c r="C17" s="224">
        <v>22</v>
      </c>
      <c r="D17" s="226"/>
    </row>
    <row r="18" spans="1:4" ht="24.75" customHeight="1">
      <c r="A18" s="138" t="s">
        <v>32</v>
      </c>
      <c r="B18" s="224"/>
      <c r="C18" s="224"/>
      <c r="D18" s="226"/>
    </row>
    <row r="19" spans="1:4" ht="24.75" customHeight="1">
      <c r="A19" s="138" t="s">
        <v>33</v>
      </c>
      <c r="B19" s="224"/>
      <c r="C19" s="224"/>
      <c r="D19" s="226"/>
    </row>
    <row r="20" spans="1:4" ht="24.75" customHeight="1">
      <c r="A20" s="138" t="s">
        <v>34</v>
      </c>
      <c r="B20" s="224">
        <v>6</v>
      </c>
      <c r="C20" s="224">
        <v>7</v>
      </c>
      <c r="D20" s="226"/>
    </row>
    <row r="21" spans="1:4" ht="24.75" customHeight="1">
      <c r="A21" s="138" t="s">
        <v>35</v>
      </c>
      <c r="B21" s="224">
        <v>3</v>
      </c>
      <c r="C21" s="224"/>
      <c r="D21" s="226"/>
    </row>
    <row r="22" spans="1:4" ht="24.75" customHeight="1">
      <c r="A22" s="138" t="s">
        <v>80</v>
      </c>
      <c r="B22" s="224"/>
      <c r="C22" s="224"/>
      <c r="D22" s="226"/>
    </row>
    <row r="23" spans="1:4" ht="24.75" customHeight="1">
      <c r="A23" s="138" t="s">
        <v>81</v>
      </c>
      <c r="B23" s="224"/>
      <c r="C23" s="227"/>
      <c r="D23" s="226"/>
    </row>
    <row r="24" spans="1:4" ht="24.75" customHeight="1">
      <c r="A24" s="135" t="s">
        <v>37</v>
      </c>
      <c r="B24" s="228">
        <f>SUM(B25:B32)</f>
        <v>11685</v>
      </c>
      <c r="C24" s="229">
        <f>SUM(C25:C32)</f>
        <v>9037</v>
      </c>
      <c r="D24" s="230"/>
    </row>
    <row r="25" spans="1:4" ht="24.75" customHeight="1">
      <c r="A25" s="146" t="s">
        <v>38</v>
      </c>
      <c r="B25" s="224">
        <v>317</v>
      </c>
      <c r="C25" s="227">
        <v>210</v>
      </c>
      <c r="D25" s="226"/>
    </row>
    <row r="26" spans="1:4" ht="24.75" customHeight="1">
      <c r="A26" s="146" t="s">
        <v>39</v>
      </c>
      <c r="B26" s="224">
        <v>5313</v>
      </c>
      <c r="C26" s="227">
        <v>2198</v>
      </c>
      <c r="D26" s="226"/>
    </row>
    <row r="27" spans="1:4" ht="24.75" customHeight="1">
      <c r="A27" s="146" t="s">
        <v>40</v>
      </c>
      <c r="B27" s="224">
        <v>622</v>
      </c>
      <c r="C27" s="227">
        <v>1440</v>
      </c>
      <c r="D27" s="230"/>
    </row>
    <row r="28" spans="1:4" ht="24.75" customHeight="1">
      <c r="A28" s="138" t="s">
        <v>41</v>
      </c>
      <c r="B28" s="224"/>
      <c r="C28" s="227">
        <v>140</v>
      </c>
      <c r="D28" s="226"/>
    </row>
    <row r="29" spans="1:4" ht="24.75" customHeight="1">
      <c r="A29" s="138" t="s">
        <v>42</v>
      </c>
      <c r="B29" s="224">
        <v>2042</v>
      </c>
      <c r="C29" s="227">
        <v>1880</v>
      </c>
      <c r="D29" s="226"/>
    </row>
    <row r="30" spans="1:4" ht="24.75" customHeight="1">
      <c r="A30" s="138" t="s">
        <v>82</v>
      </c>
      <c r="B30" s="224">
        <v>300</v>
      </c>
      <c r="C30" s="227">
        <v>120</v>
      </c>
      <c r="D30" s="226"/>
    </row>
    <row r="31" spans="1:4" ht="24.75" customHeight="1">
      <c r="A31" s="138" t="s">
        <v>44</v>
      </c>
      <c r="B31" s="224">
        <v>2929</v>
      </c>
      <c r="C31" s="227">
        <v>1469</v>
      </c>
      <c r="D31" s="226"/>
    </row>
    <row r="32" spans="1:4" ht="24.75" customHeight="1">
      <c r="A32" s="138" t="s">
        <v>45</v>
      </c>
      <c r="B32" s="224">
        <v>162</v>
      </c>
      <c r="C32" s="227">
        <v>1580</v>
      </c>
      <c r="D32" s="226"/>
    </row>
    <row r="33" spans="1:4" ht="24.75" customHeight="1">
      <c r="A33" s="138"/>
      <c r="B33" s="224"/>
      <c r="C33" s="227"/>
      <c r="D33" s="226"/>
    </row>
    <row r="34" spans="1:4" ht="24.75" customHeight="1">
      <c r="A34" s="149" t="s">
        <v>46</v>
      </c>
      <c r="B34" s="231">
        <f>B24+B5</f>
        <v>16219</v>
      </c>
      <c r="C34" s="232">
        <f>C24+C5</f>
        <v>10067</v>
      </c>
      <c r="D34" s="233">
        <f>(C34-B34)/B34*100</f>
        <v>-37.930821875578026</v>
      </c>
    </row>
  </sheetData>
  <sheetProtection/>
  <protectedRanges>
    <protectedRange sqref="A1:C2" name="区域6_1_4_1_1"/>
  </protectedRanges>
  <mergeCells count="5">
    <mergeCell ref="A1:D1"/>
    <mergeCell ref="A3:A4"/>
    <mergeCell ref="B3:B4"/>
    <mergeCell ref="C3:C4"/>
    <mergeCell ref="D3:D4"/>
  </mergeCells>
  <printOptions/>
  <pageMargins left="0.8267716535433072" right="0.5905511811023623" top="0.9055118110236221" bottom="0.7480314960629921" header="0.5118110236220472" footer="0.2755905511811024"/>
  <pageSetup firstPageNumber="5" useFirstPageNumber="1" fitToHeight="1" fitToWidth="1" horizontalDpi="600" verticalDpi="600" orientation="portrait" paperSize="9" scale="79"/>
  <headerFooter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31"/>
  <sheetViews>
    <sheetView showZeros="0" workbookViewId="0" topLeftCell="A16">
      <selection activeCell="F34" sqref="F34"/>
    </sheetView>
  </sheetViews>
  <sheetFormatPr defaultColWidth="9.00390625" defaultRowHeight="14.25"/>
  <cols>
    <col min="1" max="1" width="33.00390625" style="0" customWidth="1"/>
    <col min="2" max="3" width="16.625" style="0" customWidth="1"/>
    <col min="4" max="4" width="14.75390625" style="0" customWidth="1"/>
  </cols>
  <sheetData>
    <row r="1" spans="1:4" s="112" customFormat="1" ht="60" customHeight="1">
      <c r="A1" s="113" t="s">
        <v>83</v>
      </c>
      <c r="B1" s="113"/>
      <c r="C1" s="113"/>
      <c r="D1" s="113"/>
    </row>
    <row r="2" ht="39.75" customHeight="1">
      <c r="D2" s="114" t="s">
        <v>76</v>
      </c>
    </row>
    <row r="3" spans="1:4" ht="42.75" customHeight="1">
      <c r="A3" s="117" t="s">
        <v>15</v>
      </c>
      <c r="B3" s="116" t="s">
        <v>84</v>
      </c>
      <c r="C3" s="116" t="s">
        <v>85</v>
      </c>
      <c r="D3" s="191" t="s">
        <v>18</v>
      </c>
    </row>
    <row r="4" spans="1:4" ht="25.5" customHeight="1">
      <c r="A4" s="192" t="s">
        <v>49</v>
      </c>
      <c r="B4" s="193">
        <v>39619</v>
      </c>
      <c r="C4" s="194">
        <v>38908</v>
      </c>
      <c r="D4" s="195"/>
    </row>
    <row r="5" spans="1:4" ht="25.5" customHeight="1">
      <c r="A5" s="192" t="s">
        <v>50</v>
      </c>
      <c r="B5" s="118">
        <v>367</v>
      </c>
      <c r="C5" s="196">
        <v>290</v>
      </c>
      <c r="D5" s="197"/>
    </row>
    <row r="6" spans="1:4" ht="25.5" customHeight="1">
      <c r="A6" s="192" t="s">
        <v>51</v>
      </c>
      <c r="B6" s="118">
        <v>812</v>
      </c>
      <c r="C6" s="196">
        <v>725</v>
      </c>
      <c r="D6" s="197"/>
    </row>
    <row r="7" spans="1:4" ht="25.5" customHeight="1">
      <c r="A7" s="192" t="s">
        <v>52</v>
      </c>
      <c r="B7" s="118">
        <v>28877</v>
      </c>
      <c r="C7" s="196">
        <v>33200</v>
      </c>
      <c r="D7" s="197"/>
    </row>
    <row r="8" spans="1:4" ht="25.5" customHeight="1">
      <c r="A8" s="192" t="s">
        <v>53</v>
      </c>
      <c r="B8" s="118">
        <v>30157</v>
      </c>
      <c r="C8" s="196">
        <v>26069</v>
      </c>
      <c r="D8" s="197"/>
    </row>
    <row r="9" spans="1:4" ht="25.5" customHeight="1">
      <c r="A9" s="192" t="s">
        <v>54</v>
      </c>
      <c r="B9" s="118">
        <v>2496</v>
      </c>
      <c r="C9" s="196">
        <v>685</v>
      </c>
      <c r="D9" s="197"/>
    </row>
    <row r="10" spans="1:4" ht="25.5" customHeight="1">
      <c r="A10" s="192" t="s">
        <v>55</v>
      </c>
      <c r="B10" s="118">
        <v>8867</v>
      </c>
      <c r="C10" s="196">
        <v>6399</v>
      </c>
      <c r="D10" s="197"/>
    </row>
    <row r="11" spans="1:4" ht="25.5" customHeight="1">
      <c r="A11" s="192" t="s">
        <v>56</v>
      </c>
      <c r="B11" s="118">
        <v>26034</v>
      </c>
      <c r="C11" s="196">
        <v>37185</v>
      </c>
      <c r="D11" s="197"/>
    </row>
    <row r="12" spans="1:4" ht="25.5" customHeight="1">
      <c r="A12" s="192" t="s">
        <v>57</v>
      </c>
      <c r="B12" s="118">
        <v>18857</v>
      </c>
      <c r="C12" s="196">
        <v>34215</v>
      </c>
      <c r="D12" s="197"/>
    </row>
    <row r="13" spans="1:4" ht="25.5" customHeight="1">
      <c r="A13" s="192" t="s">
        <v>58</v>
      </c>
      <c r="B13" s="118">
        <v>2096</v>
      </c>
      <c r="C13" s="196">
        <v>921</v>
      </c>
      <c r="D13" s="197"/>
    </row>
    <row r="14" spans="1:4" ht="25.5" customHeight="1">
      <c r="A14" s="192" t="s">
        <v>59</v>
      </c>
      <c r="B14" s="118">
        <v>955</v>
      </c>
      <c r="C14" s="196">
        <v>421</v>
      </c>
      <c r="D14" s="197"/>
    </row>
    <row r="15" spans="1:4" ht="25.5" customHeight="1">
      <c r="A15" s="192" t="s">
        <v>60</v>
      </c>
      <c r="B15" s="118">
        <v>17130</v>
      </c>
      <c r="C15" s="196">
        <v>16990</v>
      </c>
      <c r="D15" s="197"/>
    </row>
    <row r="16" spans="1:4" ht="25.5" customHeight="1">
      <c r="A16" s="192" t="s">
        <v>61</v>
      </c>
      <c r="B16" s="118">
        <v>762</v>
      </c>
      <c r="C16" s="196">
        <v>45700</v>
      </c>
      <c r="D16" s="197"/>
    </row>
    <row r="17" spans="1:4" ht="25.5" customHeight="1">
      <c r="A17" s="192" t="s">
        <v>62</v>
      </c>
      <c r="B17" s="118">
        <v>1826</v>
      </c>
      <c r="C17" s="196">
        <v>1500</v>
      </c>
      <c r="D17" s="197"/>
    </row>
    <row r="18" spans="1:4" ht="25.5" customHeight="1">
      <c r="A18" s="192" t="s">
        <v>63</v>
      </c>
      <c r="B18" s="118">
        <v>2056</v>
      </c>
      <c r="C18" s="196">
        <v>1000</v>
      </c>
      <c r="D18" s="197"/>
    </row>
    <row r="19" spans="1:4" ht="25.5" customHeight="1">
      <c r="A19" s="192" t="s">
        <v>64</v>
      </c>
      <c r="B19" s="118"/>
      <c r="C19" s="196"/>
      <c r="D19" s="197"/>
    </row>
    <row r="20" spans="1:4" ht="25.5" customHeight="1">
      <c r="A20" s="192" t="s">
        <v>65</v>
      </c>
      <c r="B20" s="118"/>
      <c r="C20" s="196"/>
      <c r="D20" s="197"/>
    </row>
    <row r="21" spans="1:4" ht="25.5" customHeight="1">
      <c r="A21" s="192" t="s">
        <v>66</v>
      </c>
      <c r="B21" s="118">
        <v>1883</v>
      </c>
      <c r="C21" s="196">
        <v>2100</v>
      </c>
      <c r="D21" s="197"/>
    </row>
    <row r="22" spans="1:4" ht="25.5" customHeight="1">
      <c r="A22" s="192" t="s">
        <v>67</v>
      </c>
      <c r="B22" s="118">
        <v>1014</v>
      </c>
      <c r="C22" s="196">
        <v>120</v>
      </c>
      <c r="D22" s="197"/>
    </row>
    <row r="23" spans="1:4" ht="25.5" customHeight="1">
      <c r="A23" s="192" t="s">
        <v>68</v>
      </c>
      <c r="B23" s="118">
        <v>2107</v>
      </c>
      <c r="C23" s="196"/>
      <c r="D23" s="197"/>
    </row>
    <row r="24" spans="1:4" ht="25.5" customHeight="1">
      <c r="A24" s="192" t="s">
        <v>69</v>
      </c>
      <c r="B24" s="118"/>
      <c r="C24" s="196"/>
      <c r="D24" s="197"/>
    </row>
    <row r="25" spans="1:4" ht="25.5" customHeight="1">
      <c r="A25" s="192" t="s">
        <v>70</v>
      </c>
      <c r="B25" s="118">
        <v>3782</v>
      </c>
      <c r="C25" s="196">
        <v>1925</v>
      </c>
      <c r="D25" s="197"/>
    </row>
    <row r="26" spans="1:4" ht="25.5" customHeight="1">
      <c r="A26" s="192" t="s">
        <v>71</v>
      </c>
      <c r="B26" s="118">
        <v>261</v>
      </c>
      <c r="C26" s="196">
        <v>1619</v>
      </c>
      <c r="D26" s="197"/>
    </row>
    <row r="27" spans="1:4" ht="25.5" customHeight="1">
      <c r="A27" s="192" t="s">
        <v>72</v>
      </c>
      <c r="B27" s="118">
        <v>17</v>
      </c>
      <c r="C27" s="196">
        <v>28</v>
      </c>
      <c r="D27" s="197"/>
    </row>
    <row r="28" spans="1:4" ht="25.5" customHeight="1">
      <c r="A28" s="198"/>
      <c r="B28" s="199">
        <v>0</v>
      </c>
      <c r="C28" s="200"/>
      <c r="D28" s="197"/>
    </row>
    <row r="29" spans="1:4" ht="25.5" customHeight="1">
      <c r="A29" s="201" t="s">
        <v>73</v>
      </c>
      <c r="B29" s="202">
        <f>SUM(B4:B27)</f>
        <v>189975</v>
      </c>
      <c r="C29" s="203">
        <f>SUM(C4:C27)</f>
        <v>250000</v>
      </c>
      <c r="D29" s="204">
        <f>(C29-B29)/B29*100</f>
        <v>31.59626266614028</v>
      </c>
    </row>
    <row r="30" ht="18.75">
      <c r="B30" s="205"/>
    </row>
    <row r="31" ht="14.25">
      <c r="C31" s="206"/>
    </row>
  </sheetData>
  <sheetProtection/>
  <mergeCells count="1">
    <mergeCell ref="A1:D1"/>
  </mergeCells>
  <printOptions horizontalCentered="1"/>
  <pageMargins left="0.7086614173228347" right="0.4724409448818898" top="0.9842519685039371" bottom="0.7874015748031497" header="0.5118110236220472" footer="0.3937007874015748"/>
  <pageSetup firstPageNumber="6" useFirstPageNumber="1" fitToHeight="1" fitToWidth="1" horizontalDpi="600" verticalDpi="600" orientation="portrait" paperSize="9" scale="84"/>
  <headerFooter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showZeros="0" workbookViewId="0" topLeftCell="A16">
      <selection activeCell="A28" sqref="A28:C28"/>
    </sheetView>
  </sheetViews>
  <sheetFormatPr defaultColWidth="9.125" defaultRowHeight="14.25"/>
  <cols>
    <col min="1" max="1" width="36.125" style="4" customWidth="1"/>
    <col min="2" max="3" width="16.875" style="4" customWidth="1"/>
    <col min="4" max="4" width="16.75390625" style="4" customWidth="1"/>
    <col min="5" max="233" width="9.125" style="4" customWidth="1"/>
    <col min="234" max="16384" width="9.125" style="4" customWidth="1"/>
  </cols>
  <sheetData>
    <row r="1" spans="1:4" ht="49.5" customHeight="1">
      <c r="A1" s="175" t="s">
        <v>86</v>
      </c>
      <c r="B1" s="175"/>
      <c r="C1" s="175"/>
      <c r="D1" s="175"/>
    </row>
    <row r="2" spans="1:4" ht="30.75" customHeight="1">
      <c r="A2" s="176"/>
      <c r="D2" s="177" t="s">
        <v>14</v>
      </c>
    </row>
    <row r="3" spans="1:5" ht="39.75" customHeight="1">
      <c r="A3" s="115" t="s">
        <v>15</v>
      </c>
      <c r="B3" s="178" t="s">
        <v>17</v>
      </c>
      <c r="C3" s="178" t="s">
        <v>87</v>
      </c>
      <c r="D3" s="179" t="s">
        <v>18</v>
      </c>
      <c r="E3" s="3"/>
    </row>
    <row r="4" spans="1:6" ht="24.75" customHeight="1">
      <c r="A4" s="180" t="s">
        <v>88</v>
      </c>
      <c r="B4" s="181">
        <f>SUM(B5:B20)</f>
        <v>89390</v>
      </c>
      <c r="C4" s="181">
        <f>SUM(C5:C20)</f>
        <v>102018</v>
      </c>
      <c r="D4" s="182">
        <f>(C4-B4)/B4*100</f>
        <v>14.126859827721223</v>
      </c>
      <c r="E4" s="3"/>
      <c r="F4" s="125"/>
    </row>
    <row r="5" spans="1:5" ht="24.75" customHeight="1">
      <c r="A5" s="68" t="s">
        <v>89</v>
      </c>
      <c r="B5" s="183">
        <v>28715</v>
      </c>
      <c r="C5" s="183">
        <v>32760</v>
      </c>
      <c r="D5" s="182"/>
      <c r="E5" s="3"/>
    </row>
    <row r="6" spans="1:5" ht="24.75" customHeight="1">
      <c r="A6" s="163" t="s">
        <v>21</v>
      </c>
      <c r="B6" s="183">
        <v>16872</v>
      </c>
      <c r="C6" s="183">
        <v>19160</v>
      </c>
      <c r="D6" s="182"/>
      <c r="E6" s="3"/>
    </row>
    <row r="7" spans="1:5" ht="24.75" customHeight="1">
      <c r="A7" s="68" t="s">
        <v>90</v>
      </c>
      <c r="B7" s="183">
        <v>410</v>
      </c>
      <c r="C7" s="183">
        <v>458</v>
      </c>
      <c r="D7" s="182"/>
      <c r="E7" s="3"/>
    </row>
    <row r="8" spans="1:5" ht="24.75" customHeight="1">
      <c r="A8" s="68" t="s">
        <v>91</v>
      </c>
      <c r="B8" s="183">
        <v>8883</v>
      </c>
      <c r="C8" s="183">
        <v>9870</v>
      </c>
      <c r="D8" s="182"/>
      <c r="E8" s="3"/>
    </row>
    <row r="9" spans="1:5" ht="24.75" customHeight="1">
      <c r="A9" s="68" t="s">
        <v>92</v>
      </c>
      <c r="B9" s="183"/>
      <c r="C9" s="183"/>
      <c r="D9" s="182"/>
      <c r="E9" s="3"/>
    </row>
    <row r="10" spans="1:5" ht="24.75" customHeight="1">
      <c r="A10" s="68" t="s">
        <v>93</v>
      </c>
      <c r="B10" s="183">
        <v>7432</v>
      </c>
      <c r="C10" s="183">
        <v>8480</v>
      </c>
      <c r="D10" s="182"/>
      <c r="E10" s="3"/>
    </row>
    <row r="11" spans="1:5" ht="24.75" customHeight="1">
      <c r="A11" s="68" t="s">
        <v>94</v>
      </c>
      <c r="B11" s="183">
        <v>13677</v>
      </c>
      <c r="C11" s="183">
        <v>15900</v>
      </c>
      <c r="D11" s="182"/>
      <c r="E11" s="3"/>
    </row>
    <row r="12" spans="1:5" ht="24.75" customHeight="1">
      <c r="A12" s="184" t="s">
        <v>95</v>
      </c>
      <c r="B12" s="183"/>
      <c r="C12" s="183"/>
      <c r="D12" s="182"/>
      <c r="E12" s="3"/>
    </row>
    <row r="13" spans="1:5" ht="24.75" customHeight="1">
      <c r="A13" s="68" t="s">
        <v>96</v>
      </c>
      <c r="B13" s="183">
        <v>4395</v>
      </c>
      <c r="C13" s="183">
        <v>4960</v>
      </c>
      <c r="D13" s="182"/>
      <c r="E13" s="3"/>
    </row>
    <row r="14" spans="1:5" ht="24.75" customHeight="1">
      <c r="A14" s="68" t="s">
        <v>97</v>
      </c>
      <c r="B14" s="183">
        <v>1309</v>
      </c>
      <c r="C14" s="183">
        <v>1560</v>
      </c>
      <c r="D14" s="182"/>
      <c r="E14" s="3"/>
    </row>
    <row r="15" spans="1:5" ht="24.75" customHeight="1">
      <c r="A15" s="68" t="s">
        <v>98</v>
      </c>
      <c r="B15" s="183">
        <v>1143</v>
      </c>
      <c r="C15" s="183">
        <v>1260</v>
      </c>
      <c r="D15" s="182"/>
      <c r="E15" s="3"/>
    </row>
    <row r="16" spans="1:5" ht="24.75" customHeight="1">
      <c r="A16" s="68" t="s">
        <v>99</v>
      </c>
      <c r="B16" s="183">
        <v>898</v>
      </c>
      <c r="C16" s="183">
        <v>1050</v>
      </c>
      <c r="D16" s="182"/>
      <c r="E16" s="3"/>
    </row>
    <row r="17" spans="1:5" ht="24.75" customHeight="1">
      <c r="A17" s="68" t="s">
        <v>100</v>
      </c>
      <c r="B17" s="183">
        <v>1054</v>
      </c>
      <c r="C17" s="183">
        <v>1260</v>
      </c>
      <c r="D17" s="182"/>
      <c r="E17" s="3"/>
    </row>
    <row r="18" spans="1:5" ht="24.75" customHeight="1">
      <c r="A18" s="68" t="s">
        <v>101</v>
      </c>
      <c r="B18" s="183">
        <v>1824</v>
      </c>
      <c r="C18" s="183">
        <v>2100</v>
      </c>
      <c r="D18" s="182"/>
      <c r="E18" s="3"/>
    </row>
    <row r="19" spans="1:5" ht="24.75" customHeight="1">
      <c r="A19" s="68" t="s">
        <v>102</v>
      </c>
      <c r="B19" s="183">
        <v>2026</v>
      </c>
      <c r="C19" s="183">
        <v>2320</v>
      </c>
      <c r="D19" s="182"/>
      <c r="E19" s="3"/>
    </row>
    <row r="20" spans="1:5" ht="24.75" customHeight="1">
      <c r="A20" s="68" t="s">
        <v>103</v>
      </c>
      <c r="B20" s="183">
        <v>752</v>
      </c>
      <c r="C20" s="183">
        <v>880</v>
      </c>
      <c r="D20" s="182"/>
      <c r="E20" s="3"/>
    </row>
    <row r="21" spans="1:5" ht="24.75" customHeight="1">
      <c r="A21" s="180" t="s">
        <v>104</v>
      </c>
      <c r="B21" s="185">
        <f>SUM(B22:B29)</f>
        <v>36990</v>
      </c>
      <c r="C21" s="185">
        <f>SUM(C22:C29)</f>
        <v>37000</v>
      </c>
      <c r="D21" s="182">
        <f>(C21-B21)/B21*100</f>
        <v>0.027034333603676672</v>
      </c>
      <c r="E21" s="3"/>
    </row>
    <row r="22" spans="1:5" ht="24.75" customHeight="1">
      <c r="A22" s="68" t="s">
        <v>105</v>
      </c>
      <c r="B22" s="183">
        <v>5030</v>
      </c>
      <c r="C22" s="183">
        <v>5500</v>
      </c>
      <c r="D22" s="182"/>
      <c r="E22" s="3"/>
    </row>
    <row r="23" spans="1:5" ht="24.75" customHeight="1">
      <c r="A23" s="68" t="s">
        <v>106</v>
      </c>
      <c r="B23" s="183">
        <v>16900</v>
      </c>
      <c r="C23" s="183">
        <v>17380</v>
      </c>
      <c r="D23" s="182"/>
      <c r="E23" s="3"/>
    </row>
    <row r="24" spans="1:5" ht="24.75" customHeight="1">
      <c r="A24" s="68" t="s">
        <v>107</v>
      </c>
      <c r="B24" s="183">
        <v>4686</v>
      </c>
      <c r="C24" s="183">
        <v>3150</v>
      </c>
      <c r="D24" s="182"/>
      <c r="E24" s="3"/>
    </row>
    <row r="25" spans="1:5" ht="24.75" customHeight="1">
      <c r="A25" s="68" t="s">
        <v>108</v>
      </c>
      <c r="B25" s="183">
        <v>140</v>
      </c>
      <c r="C25" s="183">
        <v>130</v>
      </c>
      <c r="D25" s="182"/>
      <c r="E25" s="3"/>
    </row>
    <row r="26" spans="1:5" ht="24.75" customHeight="1">
      <c r="A26" s="68" t="s">
        <v>109</v>
      </c>
      <c r="B26" s="183">
        <v>6843</v>
      </c>
      <c r="C26" s="183">
        <v>7500</v>
      </c>
      <c r="D26" s="182"/>
      <c r="E26" s="3"/>
    </row>
    <row r="27" spans="1:5" ht="24.75" customHeight="1">
      <c r="A27" s="68" t="s">
        <v>43</v>
      </c>
      <c r="B27" s="183">
        <v>220</v>
      </c>
      <c r="C27" s="183">
        <v>240</v>
      </c>
      <c r="D27" s="182"/>
      <c r="E27" s="3"/>
    </row>
    <row r="28" spans="1:5" ht="24.75" customHeight="1">
      <c r="A28" s="68" t="s">
        <v>44</v>
      </c>
      <c r="B28" s="183">
        <v>1535</v>
      </c>
      <c r="C28" s="183">
        <v>1700</v>
      </c>
      <c r="D28" s="182"/>
      <c r="E28" s="3"/>
    </row>
    <row r="29" spans="1:5" ht="24.75" customHeight="1">
      <c r="A29" s="68" t="s">
        <v>110</v>
      </c>
      <c r="B29" s="183">
        <v>1636</v>
      </c>
      <c r="C29" s="183">
        <v>1400</v>
      </c>
      <c r="D29" s="182"/>
      <c r="E29" s="3"/>
    </row>
    <row r="30" spans="1:5" ht="24.75" customHeight="1">
      <c r="A30" s="68"/>
      <c r="B30" s="183"/>
      <c r="C30" s="183"/>
      <c r="D30" s="182"/>
      <c r="E30" s="3"/>
    </row>
    <row r="31" spans="1:5" ht="24.75" customHeight="1">
      <c r="A31" s="186" t="s">
        <v>46</v>
      </c>
      <c r="B31" s="187">
        <f>B21+B4</f>
        <v>126380</v>
      </c>
      <c r="C31" s="187">
        <f>C21+C4</f>
        <v>139018</v>
      </c>
      <c r="D31" s="188">
        <f>(C31-B31)/B31*100</f>
        <v>10</v>
      </c>
      <c r="E31" s="189"/>
    </row>
    <row r="32" spans="5:6" ht="14.25">
      <c r="E32" s="3"/>
      <c r="F32" s="190"/>
    </row>
    <row r="33" ht="14.25">
      <c r="E33" s="3"/>
    </row>
    <row r="34" ht="14.25">
      <c r="E34" s="3"/>
    </row>
    <row r="35" ht="14.25">
      <c r="E35" s="3"/>
    </row>
    <row r="36" ht="14.25">
      <c r="E36" s="3"/>
    </row>
    <row r="37" ht="14.25">
      <c r="E37" s="3"/>
    </row>
    <row r="38" ht="14.25">
      <c r="E38" s="3"/>
    </row>
    <row r="39" ht="14.25">
      <c r="E39" s="3"/>
    </row>
    <row r="40" ht="14.25">
      <c r="E40" s="3"/>
    </row>
    <row r="41" ht="14.25">
      <c r="E41" s="3"/>
    </row>
    <row r="42" ht="14.25">
      <c r="E42" s="3"/>
    </row>
    <row r="43" ht="14.25">
      <c r="E43" s="3"/>
    </row>
    <row r="44" ht="14.25">
      <c r="E44" s="3"/>
    </row>
    <row r="45" ht="14.25">
      <c r="E45" s="3"/>
    </row>
  </sheetData>
  <sheetProtection/>
  <mergeCells count="1">
    <mergeCell ref="A1:D1"/>
  </mergeCells>
  <printOptions horizontalCentered="1" verticalCentered="1"/>
  <pageMargins left="0.7874015748031497" right="0.4724409448818898" top="0.5905511811023623" bottom="0.6692913385826772" header="0.5905511811023623" footer="0.3937007874015748"/>
  <pageSetup firstPageNumber="9" useFirstPageNumber="1" fitToHeight="1" fitToWidth="1" horizontalDpi="600" verticalDpi="600" orientation="portrait" pageOrder="overThenDown" paperSize="9" scale="89"/>
  <headerFooter alignWithMargins="0">
    <oddFooter>&amp;C- 5 -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9">
      <selection activeCell="C25" sqref="C25:C27"/>
    </sheetView>
  </sheetViews>
  <sheetFormatPr defaultColWidth="9.125" defaultRowHeight="14.25"/>
  <cols>
    <col min="1" max="1" width="36.75390625" style="154" customWidth="1"/>
    <col min="2" max="3" width="18.50390625" style="155" customWidth="1"/>
    <col min="4" max="4" width="14.375" style="155" customWidth="1"/>
    <col min="5" max="235" width="9.125" style="154" customWidth="1"/>
    <col min="236" max="16384" width="9.125" style="154" customWidth="1"/>
  </cols>
  <sheetData>
    <row r="1" spans="1:4" ht="60" customHeight="1">
      <c r="A1" s="156" t="s">
        <v>111</v>
      </c>
      <c r="B1" s="156"/>
      <c r="C1" s="156"/>
      <c r="D1" s="156"/>
    </row>
    <row r="2" spans="1:4" ht="30" customHeight="1">
      <c r="A2" s="157"/>
      <c r="B2" s="158"/>
      <c r="C2" s="158"/>
      <c r="D2" s="159" t="s">
        <v>14</v>
      </c>
    </row>
    <row r="3" spans="1:4" ht="39" customHeight="1">
      <c r="A3" s="115" t="s">
        <v>15</v>
      </c>
      <c r="B3" s="160" t="s">
        <v>85</v>
      </c>
      <c r="C3" s="161" t="s">
        <v>87</v>
      </c>
      <c r="D3" s="162" t="s">
        <v>18</v>
      </c>
    </row>
    <row r="4" spans="1:4" ht="20.25" customHeight="1">
      <c r="A4" s="163" t="s">
        <v>49</v>
      </c>
      <c r="B4" s="164">
        <v>167444</v>
      </c>
      <c r="C4" s="165">
        <v>165000</v>
      </c>
      <c r="D4" s="166"/>
    </row>
    <row r="5" spans="1:4" ht="20.25" customHeight="1">
      <c r="A5" s="163" t="s">
        <v>50</v>
      </c>
      <c r="B5" s="164">
        <v>305</v>
      </c>
      <c r="C5" s="165">
        <v>320</v>
      </c>
      <c r="D5" s="166"/>
    </row>
    <row r="6" spans="1:4" ht="20.25" customHeight="1">
      <c r="A6" s="163" t="s">
        <v>51</v>
      </c>
      <c r="B6" s="164">
        <v>1634</v>
      </c>
      <c r="C6" s="165">
        <v>1040</v>
      </c>
      <c r="D6" s="166"/>
    </row>
    <row r="7" spans="1:4" ht="20.25" customHeight="1">
      <c r="A7" s="163" t="s">
        <v>52</v>
      </c>
      <c r="B7" s="164">
        <v>218240</v>
      </c>
      <c r="C7" s="165">
        <v>246000</v>
      </c>
      <c r="D7" s="166"/>
    </row>
    <row r="8" spans="1:4" ht="20.25" customHeight="1">
      <c r="A8" s="163" t="s">
        <v>53</v>
      </c>
      <c r="B8" s="164">
        <v>253394</v>
      </c>
      <c r="C8" s="165">
        <v>327705</v>
      </c>
      <c r="D8" s="166"/>
    </row>
    <row r="9" spans="1:4" ht="20.25" customHeight="1">
      <c r="A9" s="163" t="s">
        <v>54</v>
      </c>
      <c r="B9" s="164">
        <v>5082</v>
      </c>
      <c r="C9" s="165">
        <v>6500</v>
      </c>
      <c r="D9" s="166"/>
    </row>
    <row r="10" spans="1:4" ht="20.25" customHeight="1">
      <c r="A10" s="163" t="s">
        <v>55</v>
      </c>
      <c r="B10" s="164">
        <v>26839</v>
      </c>
      <c r="C10" s="165">
        <v>30330</v>
      </c>
      <c r="D10" s="166"/>
    </row>
    <row r="11" spans="1:4" ht="20.25" customHeight="1">
      <c r="A11" s="167" t="s">
        <v>56</v>
      </c>
      <c r="B11" s="164">
        <v>187797</v>
      </c>
      <c r="C11" s="165">
        <v>190000</v>
      </c>
      <c r="D11" s="166"/>
    </row>
    <row r="12" spans="1:4" ht="20.25" customHeight="1">
      <c r="A12" s="163" t="s">
        <v>57</v>
      </c>
      <c r="B12" s="164">
        <v>99807</v>
      </c>
      <c r="C12" s="165">
        <v>100370</v>
      </c>
      <c r="D12" s="166"/>
    </row>
    <row r="13" spans="1:4" ht="20.25" customHeight="1">
      <c r="A13" s="163" t="s">
        <v>58</v>
      </c>
      <c r="B13" s="164">
        <v>14760</v>
      </c>
      <c r="C13" s="165">
        <v>18210</v>
      </c>
      <c r="D13" s="166"/>
    </row>
    <row r="14" spans="1:4" ht="20.25" customHeight="1">
      <c r="A14" s="163" t="s">
        <v>59</v>
      </c>
      <c r="B14" s="164">
        <v>64412</v>
      </c>
      <c r="C14" s="165">
        <v>72000</v>
      </c>
      <c r="D14" s="166"/>
    </row>
    <row r="15" spans="1:4" ht="20.25" customHeight="1">
      <c r="A15" s="163" t="s">
        <v>60</v>
      </c>
      <c r="B15" s="164">
        <v>204038</v>
      </c>
      <c r="C15" s="165">
        <v>225100</v>
      </c>
      <c r="D15" s="166"/>
    </row>
    <row r="16" spans="1:4" ht="20.25" customHeight="1">
      <c r="A16" s="163" t="s">
        <v>61</v>
      </c>
      <c r="B16" s="164">
        <v>66933</v>
      </c>
      <c r="C16" s="165">
        <v>23000</v>
      </c>
      <c r="D16" s="166"/>
    </row>
    <row r="17" spans="1:4" ht="20.25" customHeight="1">
      <c r="A17" s="163" t="s">
        <v>62</v>
      </c>
      <c r="B17" s="164">
        <v>6892</v>
      </c>
      <c r="C17" s="165">
        <v>7230</v>
      </c>
      <c r="D17" s="166"/>
    </row>
    <row r="18" spans="1:4" ht="20.25" customHeight="1">
      <c r="A18" s="163" t="s">
        <v>63</v>
      </c>
      <c r="B18" s="164">
        <v>7561</v>
      </c>
      <c r="C18" s="165">
        <v>7880</v>
      </c>
      <c r="D18" s="166"/>
    </row>
    <row r="19" spans="1:4" ht="20.25" customHeight="1">
      <c r="A19" s="163" t="s">
        <v>64</v>
      </c>
      <c r="B19" s="164"/>
      <c r="C19" s="165"/>
      <c r="D19" s="166"/>
    </row>
    <row r="20" spans="1:4" ht="20.25" customHeight="1">
      <c r="A20" s="163" t="s">
        <v>65</v>
      </c>
      <c r="B20" s="164"/>
      <c r="C20" s="165"/>
      <c r="D20" s="166"/>
    </row>
    <row r="21" spans="1:4" ht="20.25" customHeight="1">
      <c r="A21" s="163" t="s">
        <v>66</v>
      </c>
      <c r="B21" s="164">
        <v>8086</v>
      </c>
      <c r="C21" s="165">
        <v>8600</v>
      </c>
      <c r="D21" s="166"/>
    </row>
    <row r="22" spans="1:4" ht="20.25" customHeight="1">
      <c r="A22" s="163" t="s">
        <v>67</v>
      </c>
      <c r="B22" s="164">
        <v>72624</v>
      </c>
      <c r="C22" s="165">
        <v>88500</v>
      </c>
      <c r="D22" s="166"/>
    </row>
    <row r="23" spans="1:4" ht="20.25" customHeight="1">
      <c r="A23" s="163" t="s">
        <v>68</v>
      </c>
      <c r="B23" s="164">
        <v>950</v>
      </c>
      <c r="C23" s="165">
        <v>1100</v>
      </c>
      <c r="D23" s="166"/>
    </row>
    <row r="24" spans="1:4" ht="20.25" customHeight="1">
      <c r="A24" s="163" t="s">
        <v>69</v>
      </c>
      <c r="B24" s="164"/>
      <c r="C24" s="168"/>
      <c r="D24" s="166"/>
    </row>
    <row r="25" spans="1:4" ht="20.25" customHeight="1">
      <c r="A25" s="163" t="s">
        <v>70</v>
      </c>
      <c r="B25" s="164">
        <v>15212</v>
      </c>
      <c r="C25" s="165">
        <v>17395</v>
      </c>
      <c r="D25" s="166"/>
    </row>
    <row r="26" spans="1:4" ht="20.25" customHeight="1">
      <c r="A26" s="163" t="s">
        <v>71</v>
      </c>
      <c r="B26" s="164">
        <v>6757</v>
      </c>
      <c r="C26" s="165">
        <v>8000</v>
      </c>
      <c r="D26" s="166"/>
    </row>
    <row r="27" spans="1:4" ht="20.25" customHeight="1">
      <c r="A27" s="163" t="s">
        <v>72</v>
      </c>
      <c r="B27" s="164">
        <v>233</v>
      </c>
      <c r="C27" s="165">
        <v>120</v>
      </c>
      <c r="D27" s="166"/>
    </row>
    <row r="28" spans="1:4" ht="48" customHeight="1">
      <c r="A28" s="163"/>
      <c r="B28" s="169"/>
      <c r="C28" s="165"/>
      <c r="D28" s="166"/>
    </row>
    <row r="29" spans="1:5" ht="26.25" customHeight="1">
      <c r="A29" s="170" t="s">
        <v>73</v>
      </c>
      <c r="B29" s="171">
        <f>SUM(B4:B27)</f>
        <v>1429000</v>
      </c>
      <c r="C29" s="172">
        <f>SUM(C4:C27)</f>
        <v>1544400</v>
      </c>
      <c r="D29" s="173">
        <f>(C29-B29)/B29*100</f>
        <v>8.075577326801959</v>
      </c>
      <c r="E29" s="174"/>
    </row>
  </sheetData>
  <sheetProtection/>
  <mergeCells count="1">
    <mergeCell ref="A1:D1"/>
  </mergeCells>
  <printOptions/>
  <pageMargins left="0.7086614173228347" right="0.4330708661417323" top="0.9842519685039371" bottom="0.5511811023622047" header="0.3937007874015748" footer="0.5905511811023623"/>
  <pageSetup firstPageNumber="10" useFirstPageNumber="1" fitToHeight="1" fitToWidth="1" horizontalDpi="600" verticalDpi="600" orientation="portrait" pageOrder="overThenDown" paperSize="9" scale="96"/>
  <headerFooter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36"/>
  <sheetViews>
    <sheetView workbookViewId="0" topLeftCell="A19">
      <selection activeCell="D31" sqref="D31"/>
    </sheetView>
  </sheetViews>
  <sheetFormatPr defaultColWidth="9.00390625" defaultRowHeight="14.25"/>
  <cols>
    <col min="1" max="1" width="32.875" style="127" customWidth="1"/>
    <col min="2" max="2" width="17.50390625" style="127" customWidth="1"/>
    <col min="3" max="4" width="18.875" style="127" customWidth="1"/>
    <col min="5" max="16384" width="9.00390625" style="127" customWidth="1"/>
  </cols>
  <sheetData>
    <row r="1" spans="1:4" ht="48.75" customHeight="1">
      <c r="A1" s="128" t="s">
        <v>112</v>
      </c>
      <c r="B1" s="128"/>
      <c r="C1" s="128"/>
      <c r="D1" s="128"/>
    </row>
    <row r="2" spans="1:4" ht="47.25" customHeight="1">
      <c r="A2" s="129" t="s">
        <v>76</v>
      </c>
      <c r="B2" s="129"/>
      <c r="C2" s="129"/>
      <c r="D2" s="129"/>
    </row>
    <row r="3" spans="1:4" ht="14.25" customHeight="1">
      <c r="A3" s="130" t="s">
        <v>15</v>
      </c>
      <c r="B3" s="131" t="s">
        <v>17</v>
      </c>
      <c r="C3" s="131" t="s">
        <v>113</v>
      </c>
      <c r="D3" s="132" t="s">
        <v>18</v>
      </c>
    </row>
    <row r="4" spans="1:4" ht="30" customHeight="1">
      <c r="A4" s="133"/>
      <c r="B4" s="131"/>
      <c r="C4" s="131"/>
      <c r="D4" s="134"/>
    </row>
    <row r="5" spans="1:4" ht="24.75" customHeight="1">
      <c r="A5" s="135" t="s">
        <v>19</v>
      </c>
      <c r="B5" s="136">
        <f>SUM(B6:B21)</f>
        <v>1028</v>
      </c>
      <c r="C5" s="136">
        <f>SUM(C6:C21)</f>
        <v>1244</v>
      </c>
      <c r="D5" s="137">
        <f>(C5-B5)/B5*100</f>
        <v>21.011673151750973</v>
      </c>
    </row>
    <row r="6" spans="1:4" ht="24.75" customHeight="1">
      <c r="A6" s="138" t="s">
        <v>114</v>
      </c>
      <c r="B6" s="76">
        <v>188</v>
      </c>
      <c r="C6" s="139">
        <v>300</v>
      </c>
      <c r="D6" s="140"/>
    </row>
    <row r="7" spans="1:4" ht="24.75" customHeight="1">
      <c r="A7" s="138" t="s">
        <v>115</v>
      </c>
      <c r="B7" s="78">
        <v>197</v>
      </c>
      <c r="C7" s="141">
        <v>320</v>
      </c>
      <c r="D7" s="140"/>
    </row>
    <row r="8" spans="1:4" ht="24.75" customHeight="1">
      <c r="A8" s="138" t="s">
        <v>116</v>
      </c>
      <c r="B8" s="78"/>
      <c r="C8" s="141"/>
      <c r="D8" s="140"/>
    </row>
    <row r="9" spans="1:4" ht="24.75" customHeight="1">
      <c r="A9" s="138" t="s">
        <v>117</v>
      </c>
      <c r="B9" s="78">
        <v>138</v>
      </c>
      <c r="C9" s="141">
        <v>150</v>
      </c>
      <c r="D9" s="140"/>
    </row>
    <row r="10" spans="1:4" ht="24.75" customHeight="1">
      <c r="A10" s="138" t="s">
        <v>118</v>
      </c>
      <c r="B10" s="78"/>
      <c r="C10" s="141"/>
      <c r="D10" s="140"/>
    </row>
    <row r="11" spans="1:4" ht="24.75" customHeight="1">
      <c r="A11" s="138" t="s">
        <v>119</v>
      </c>
      <c r="B11" s="78">
        <v>395</v>
      </c>
      <c r="C11" s="141">
        <v>360</v>
      </c>
      <c r="D11" s="140"/>
    </row>
    <row r="12" spans="1:4" ht="24.75" customHeight="1">
      <c r="A12" s="138" t="s">
        <v>120</v>
      </c>
      <c r="B12" s="78"/>
      <c r="C12" s="141"/>
      <c r="D12" s="140"/>
    </row>
    <row r="13" spans="1:4" ht="24.75" customHeight="1">
      <c r="A13" s="138" t="s">
        <v>121</v>
      </c>
      <c r="B13" s="78"/>
      <c r="C13" s="141"/>
      <c r="D13" s="140"/>
    </row>
    <row r="14" spans="1:4" ht="24.75" customHeight="1">
      <c r="A14" s="138" t="s">
        <v>122</v>
      </c>
      <c r="B14" s="78">
        <v>8</v>
      </c>
      <c r="C14" s="141">
        <v>10</v>
      </c>
      <c r="D14" s="140"/>
    </row>
    <row r="15" spans="1:4" ht="24.75" customHeight="1">
      <c r="A15" s="138" t="s">
        <v>123</v>
      </c>
      <c r="B15" s="78">
        <v>21</v>
      </c>
      <c r="C15" s="141">
        <v>20</v>
      </c>
      <c r="D15" s="140"/>
    </row>
    <row r="16" spans="1:4" ht="24.75" customHeight="1">
      <c r="A16" s="138" t="s">
        <v>124</v>
      </c>
      <c r="B16" s="78">
        <v>52</v>
      </c>
      <c r="C16" s="141">
        <v>50</v>
      </c>
      <c r="D16" s="140"/>
    </row>
    <row r="17" spans="1:4" ht="24.75" customHeight="1">
      <c r="A17" s="142" t="s">
        <v>125</v>
      </c>
      <c r="B17" s="84">
        <v>22</v>
      </c>
      <c r="C17" s="143">
        <v>25</v>
      </c>
      <c r="D17" s="144"/>
    </row>
    <row r="18" spans="1:4" ht="24.75" customHeight="1">
      <c r="A18" s="138" t="s">
        <v>126</v>
      </c>
      <c r="B18" s="78"/>
      <c r="C18" s="141"/>
      <c r="D18" s="140"/>
    </row>
    <row r="19" spans="1:4" ht="24.75" customHeight="1">
      <c r="A19" s="138" t="s">
        <v>127</v>
      </c>
      <c r="B19" s="78"/>
      <c r="C19" s="141"/>
      <c r="D19" s="140"/>
    </row>
    <row r="20" spans="1:4" ht="24.75" customHeight="1">
      <c r="A20" s="138" t="s">
        <v>128</v>
      </c>
      <c r="B20" s="78">
        <v>7</v>
      </c>
      <c r="C20" s="141">
        <v>9</v>
      </c>
      <c r="D20" s="140"/>
    </row>
    <row r="21" spans="1:4" ht="24.75" customHeight="1">
      <c r="A21" s="138" t="s">
        <v>129</v>
      </c>
      <c r="B21" s="78"/>
      <c r="C21" s="141"/>
      <c r="D21" s="140"/>
    </row>
    <row r="22" spans="1:4" ht="24.75" customHeight="1">
      <c r="A22" s="138" t="s">
        <v>130</v>
      </c>
      <c r="B22" s="78"/>
      <c r="C22" s="141"/>
      <c r="D22" s="140"/>
    </row>
    <row r="23" spans="1:4" ht="24.75" customHeight="1">
      <c r="A23" s="135" t="s">
        <v>37</v>
      </c>
      <c r="B23" s="145">
        <f>SUM(B24:B31)</f>
        <v>9039</v>
      </c>
      <c r="C23" s="145">
        <f>SUM(C24:C31)</f>
        <v>9830</v>
      </c>
      <c r="D23" s="137">
        <f>(C23-B23)/B23*100</f>
        <v>8.750968027436663</v>
      </c>
    </row>
    <row r="24" spans="1:4" ht="24.75" customHeight="1">
      <c r="A24" s="146" t="s">
        <v>131</v>
      </c>
      <c r="B24" s="78">
        <v>210</v>
      </c>
      <c r="C24" s="141">
        <v>230</v>
      </c>
      <c r="D24" s="140"/>
    </row>
    <row r="25" spans="1:4" ht="24.75" customHeight="1">
      <c r="A25" s="146" t="s">
        <v>132</v>
      </c>
      <c r="B25" s="78">
        <v>2200</v>
      </c>
      <c r="C25" s="141">
        <v>2600</v>
      </c>
      <c r="D25" s="140"/>
    </row>
    <row r="26" spans="1:4" ht="24.75" customHeight="1">
      <c r="A26" s="146" t="s">
        <v>133</v>
      </c>
      <c r="B26" s="78">
        <v>1440</v>
      </c>
      <c r="C26" s="141">
        <v>1500</v>
      </c>
      <c r="D26" s="140"/>
    </row>
    <row r="27" spans="1:4" ht="24.75" customHeight="1">
      <c r="A27" s="138" t="s">
        <v>134</v>
      </c>
      <c r="B27" s="78">
        <v>140</v>
      </c>
      <c r="C27" s="141">
        <v>100</v>
      </c>
      <c r="D27" s="140"/>
    </row>
    <row r="28" spans="1:4" ht="24.75" customHeight="1">
      <c r="A28" s="138" t="s">
        <v>135</v>
      </c>
      <c r="B28" s="78">
        <v>1880</v>
      </c>
      <c r="C28" s="141">
        <v>2000</v>
      </c>
      <c r="D28" s="140"/>
    </row>
    <row r="29" spans="1:4" ht="24.75" customHeight="1">
      <c r="A29" s="138" t="s">
        <v>136</v>
      </c>
      <c r="B29" s="78">
        <v>120</v>
      </c>
      <c r="C29" s="141">
        <v>100</v>
      </c>
      <c r="D29" s="140"/>
    </row>
    <row r="30" spans="1:4" ht="24.75" customHeight="1">
      <c r="A30" s="138" t="s">
        <v>137</v>
      </c>
      <c r="B30" s="78">
        <v>1469</v>
      </c>
      <c r="C30" s="141">
        <v>1700</v>
      </c>
      <c r="D30" s="140"/>
    </row>
    <row r="31" spans="1:4" ht="24.75" customHeight="1">
      <c r="A31" s="138" t="s">
        <v>138</v>
      </c>
      <c r="B31" s="78">
        <v>1580</v>
      </c>
      <c r="C31" s="141">
        <v>1600</v>
      </c>
      <c r="D31" s="140"/>
    </row>
    <row r="32" spans="1:4" ht="24.75" customHeight="1">
      <c r="A32" s="138"/>
      <c r="B32" s="147"/>
      <c r="C32" s="148"/>
      <c r="D32" s="140"/>
    </row>
    <row r="33" spans="1:4" ht="24.75" customHeight="1">
      <c r="A33" s="149" t="s">
        <v>46</v>
      </c>
      <c r="B33" s="150">
        <f>B23+B5</f>
        <v>10067</v>
      </c>
      <c r="C33" s="151">
        <f>C23+C5</f>
        <v>11074</v>
      </c>
      <c r="D33" s="152">
        <f>(C33-B33)/B33*100</f>
        <v>10.002980033773715</v>
      </c>
    </row>
    <row r="34" spans="1:4" ht="14.25">
      <c r="A34" s="153"/>
      <c r="B34" s="153"/>
      <c r="C34" s="153"/>
      <c r="D34" s="153"/>
    </row>
    <row r="35" spans="1:4" ht="14.25">
      <c r="A35" s="153"/>
      <c r="B35" s="153"/>
      <c r="C35" s="153"/>
      <c r="D35" s="153"/>
    </row>
    <row r="36" spans="1:4" ht="14.25">
      <c r="A36" s="153"/>
      <c r="B36" s="153"/>
      <c r="C36" s="153"/>
      <c r="D36" s="153"/>
    </row>
  </sheetData>
  <sheetProtection/>
  <protectedRanges>
    <protectedRange sqref="A1:B2" name="区域6_1_4_1_1"/>
    <protectedRange sqref="C1:C2" name="区域6_1_2_1_1_1"/>
    <protectedRange sqref="B6:C22" name="区域1_1_1_1_1_1_1_1_1_1"/>
    <protectedRange sqref="B24:C31" name="区域2_1_1_1_1_1_1_2"/>
  </protectedRanges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480314960629921" right="0.2755905511811024" top="0.8267716535433072" bottom="0.5511811023622047" header="0.5118110236220472" footer="0.2362204724409449"/>
  <pageSetup firstPageNumber="13" useFirstPageNumber="1" fitToHeight="1" fitToWidth="1" horizontalDpi="600" verticalDpi="600" orientation="portrait" paperSize="9" scale="83"/>
  <headerFooter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黎焕军</cp:lastModifiedBy>
  <cp:lastPrinted>2018-01-14T01:43:17Z</cp:lastPrinted>
  <dcterms:created xsi:type="dcterms:W3CDTF">1996-12-17T01:32:42Z</dcterms:created>
  <dcterms:modified xsi:type="dcterms:W3CDTF">2022-08-23T10:38:16Z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