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提供给预算科 2015 2017社保基金预算\2016年全州及州本级社保基金预算公开表\"/>
    </mc:Choice>
  </mc:AlternateContent>
  <bookViews>
    <workbookView xWindow="0" yWindow="0" windowWidth="20400" windowHeight="8370"/>
  </bookViews>
  <sheets>
    <sheet name="收入预算" sheetId="1" r:id="rId1"/>
    <sheet name="支出预算" sheetId="2" r:id="rId2"/>
    <sheet name="结余预算" sheetId="3" r:id="rId3"/>
  </sheets>
  <definedNames>
    <definedName name="_xlnm.Print_Area" localSheetId="2">结余预算!$A$1:$B$22</definedName>
    <definedName name="_xlnm.Print_Area" localSheetId="0">收入预算!$A$1:$B$40</definedName>
    <definedName name="_xlnm.Print_Area" localSheetId="1">支出预算!$A$1:$B$23</definedName>
  </definedNames>
  <calcPr calcId="162913"/>
</workbook>
</file>

<file path=xl/calcChain.xml><?xml version="1.0" encoding="utf-8"?>
<calcChain xmlns="http://schemas.openxmlformats.org/spreadsheetml/2006/main">
  <c r="B22" i="3" l="1"/>
  <c r="B21" i="3"/>
  <c r="B20" i="3"/>
  <c r="B19" i="3"/>
  <c r="B18" i="3"/>
  <c r="B15" i="3"/>
  <c r="B14" i="3"/>
  <c r="B13" i="3"/>
  <c r="B12" i="3"/>
  <c r="B11" i="3"/>
  <c r="B10" i="3"/>
  <c r="B9" i="3"/>
  <c r="B6" i="3"/>
  <c r="B5" i="3"/>
  <c r="B5" i="2"/>
  <c r="B23" i="2"/>
  <c r="B22" i="2"/>
  <c r="B21" i="2"/>
  <c r="B20" i="2"/>
  <c r="B19" i="2"/>
  <c r="B18" i="2"/>
  <c r="B17" i="2"/>
  <c r="B16" i="2"/>
  <c r="B15" i="2"/>
  <c r="B14" i="2"/>
  <c r="B13" i="2"/>
  <c r="B10" i="2"/>
  <c r="B9" i="2"/>
  <c r="B8" i="2"/>
  <c r="B7" i="2"/>
  <c r="B6" i="2"/>
  <c r="B5" i="1"/>
  <c r="B39" i="1"/>
  <c r="B38" i="1"/>
  <c r="B37" i="1"/>
  <c r="B35" i="1"/>
  <c r="B34" i="1"/>
  <c r="B33" i="1"/>
  <c r="B31" i="1"/>
  <c r="B30" i="1"/>
  <c r="B29" i="1"/>
  <c r="B28" i="1"/>
  <c r="B27" i="1"/>
  <c r="B26" i="1"/>
  <c r="B25" i="1"/>
  <c r="B23" i="1"/>
  <c r="B22" i="1"/>
  <c r="B21" i="1"/>
  <c r="B16" i="1"/>
  <c r="B15" i="1"/>
  <c r="B14" i="1"/>
  <c r="B13" i="1"/>
  <c r="B11" i="1"/>
  <c r="B10" i="1"/>
  <c r="B9" i="1"/>
  <c r="B8" i="1"/>
  <c r="B7" i="1"/>
  <c r="B6" i="1"/>
  <c r="C36" i="1" l="1"/>
  <c r="C37" i="1"/>
  <c r="C38" i="1"/>
  <c r="C39" i="1"/>
  <c r="C40" i="1"/>
</calcChain>
</file>

<file path=xl/sharedStrings.xml><?xml version="1.0" encoding="utf-8"?>
<sst xmlns="http://schemas.openxmlformats.org/spreadsheetml/2006/main" count="88" uniqueCount="57">
  <si>
    <t>附件：</t>
  </si>
  <si>
    <t>单位：万元</t>
  </si>
  <si>
    <r>
      <rPr>
        <sz val="12"/>
        <color indexed="8"/>
        <rFont val="宋体"/>
        <charset val="134"/>
      </rPr>
      <t xml:space="preserve">项 </t>
    </r>
    <r>
      <rPr>
        <sz val="12"/>
        <color indexed="8"/>
        <rFont val="宋体"/>
        <charset val="134"/>
      </rPr>
      <t xml:space="preserve">    </t>
    </r>
    <r>
      <rPr>
        <sz val="12"/>
        <color indexed="8"/>
        <rFont val="宋体"/>
        <charset val="134"/>
      </rPr>
      <t xml:space="preserve"> 目</t>
    </r>
  </si>
  <si>
    <t>克州本级社会保险基金收入合计</t>
  </si>
  <si>
    <t xml:space="preserve">    其中：保险费收入</t>
  </si>
  <si>
    <t xml:space="preserve">          利息收入</t>
  </si>
  <si>
    <t xml:space="preserve">          财政补贴收入</t>
  </si>
  <si>
    <t>一、企业职工基本养老保险基金收入</t>
  </si>
  <si>
    <t>二、机关事业基本养老保险基金收入</t>
  </si>
  <si>
    <t>三、城乡居民基本养老保险基金收入</t>
  </si>
  <si>
    <t>四、城镇职工基本医疗保险基金收入</t>
  </si>
  <si>
    <t>六、工伤保险基金收入</t>
  </si>
  <si>
    <t>七、失业保险基金收入</t>
  </si>
  <si>
    <t>八、生育保险基金收入</t>
  </si>
  <si>
    <t>项　目</t>
  </si>
  <si>
    <t>克州本级社会保险基金支出合计</t>
  </si>
  <si>
    <t>　　其中：社会保险待遇支出</t>
  </si>
  <si>
    <t>一、企业职工基本养老保险基金支出</t>
  </si>
  <si>
    <t>　　其中：基本养老金支出</t>
  </si>
  <si>
    <t>二、机关事业基本养老保险基金支出</t>
  </si>
  <si>
    <t>三、城乡居民基本养老保险基金支出</t>
  </si>
  <si>
    <t>　　　　其中：基本养老金支出</t>
  </si>
  <si>
    <t>四、城镇职工基本医疗保险基金支出</t>
  </si>
  <si>
    <t>　　其中：基本医疗保险待遇支出</t>
  </si>
  <si>
    <t>　　　　其中：基本医疗保险待遇支出</t>
  </si>
  <si>
    <t>六、工伤保险基金支出</t>
  </si>
  <si>
    <t>　　其中：工伤保险待遇支出</t>
  </si>
  <si>
    <t>七、失业保险基金支出</t>
  </si>
  <si>
    <t>　　其中：失业保险金支出</t>
  </si>
  <si>
    <t>八、生育保险基金支出</t>
  </si>
  <si>
    <t>　　其中：医疗费用支出</t>
  </si>
  <si>
    <t xml:space="preserve">          生育津贴支出</t>
  </si>
  <si>
    <t>克州本级社会保险基金本年收支结余</t>
  </si>
  <si>
    <t>一、企业职工基本养老保险基金本年收支结余</t>
  </si>
  <si>
    <t>二、机关事业基本养老保险基金本年收支结余</t>
  </si>
  <si>
    <t>三、城乡居民基本养老保险基金本年收支结余</t>
  </si>
  <si>
    <t>四、城镇职工基本医疗保险基金本年收支结余</t>
  </si>
  <si>
    <t>六、失业保险基金本年收支结余</t>
  </si>
  <si>
    <t>七、工伤保险基金本年收支结余</t>
  </si>
  <si>
    <t>八、生育保险基金本年收支结余</t>
  </si>
  <si>
    <t>克州本级社会保险基金年末累计结余</t>
  </si>
  <si>
    <t>一、企业职工基本养老保险基金年末累计结余</t>
  </si>
  <si>
    <t>二、机关事业基本养老保险基金年末累计结余</t>
  </si>
  <si>
    <t>三、城乡居民基本养老保险基金年末累计结余</t>
  </si>
  <si>
    <t>四、城镇职工基本医疗保险基金年末累计结余</t>
  </si>
  <si>
    <t>六、失业保险基金年末累计结余</t>
  </si>
  <si>
    <t>七、工伤保险基金年末累计结余</t>
  </si>
  <si>
    <t>八、生育保险基金年末累计结余</t>
  </si>
  <si>
    <t>五、居民基本医疗保险基金收入</t>
    <phoneticPr fontId="13" type="noConversion"/>
  </si>
  <si>
    <t>五、居民基本医疗保险基金支出</t>
    <phoneticPr fontId="13" type="noConversion"/>
  </si>
  <si>
    <t>五、居民基本医疗保险基金本年收支结余</t>
    <phoneticPr fontId="13" type="noConversion"/>
  </si>
  <si>
    <t>五、居民基本医疗保险基金年末累计结余</t>
    <phoneticPr fontId="13" type="noConversion"/>
  </si>
  <si>
    <t>2016年克州本级社会保险基金预算结余表</t>
  </si>
  <si>
    <t>2016年年末结余预算数</t>
  </si>
  <si>
    <t>2016年克州本级社会保险基金预算支出表</t>
  </si>
  <si>
    <t>2016年预算数</t>
  </si>
  <si>
    <t>2016年克州本级社会保险基金预算收入表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</si>
</sst>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 * #,##0_ ;_ * \-#,##0_ ;_ * &quot;-&quot;_ ;_ @_ "/>
    <numFmt numFmtId="43" formatCode="_ * #,##0.00_ ;_ * \-#,##0.00_ ;_ * &quot;-&quot;??_ ;_ @_ "/>
    <numFmt numFmtId="176" formatCode="#,##0_);[Red]\(#,##0\)"/>
    <numFmt numFmtId="177" formatCode="#,##0_ ;[Red]\-#,##0\ "/>
  </numFmts>
  <fonts count="17" x14ac:knownFonts="1">
    <font>
      <sz val="10"/>
      <name val="宋体"/>
      <charset val="134"/>
    </font>
    <font>
      <sz val="14"/>
      <name val="宋体"/>
      <charset val="134"/>
    </font>
    <font>
      <b/>
      <sz val="18"/>
      <color indexed="8"/>
      <name val="宋体"/>
      <charset val="134"/>
    </font>
    <font>
      <sz val="11"/>
      <color indexed="8"/>
      <name val="宋体"/>
      <charset val="134"/>
    </font>
    <font>
      <sz val="12"/>
      <color indexed="8"/>
      <name val="宋体"/>
      <charset val="134"/>
    </font>
    <font>
      <b/>
      <sz val="12"/>
      <color indexed="8"/>
      <name val="宋体"/>
      <charset val="134"/>
    </font>
    <font>
      <b/>
      <sz val="12"/>
      <name val="宋体"/>
      <charset val="134"/>
    </font>
    <font>
      <sz val="11"/>
      <name val="宋体"/>
      <charset val="134"/>
    </font>
    <font>
      <b/>
      <sz val="21"/>
      <color indexed="8"/>
      <name val="宋体"/>
      <charset val="134"/>
    </font>
    <font>
      <sz val="12"/>
      <name val="宋体"/>
      <charset val="134"/>
    </font>
    <font>
      <sz val="13"/>
      <color indexed="8"/>
      <name val="宋体"/>
      <charset val="134"/>
    </font>
    <font>
      <b/>
      <sz val="20"/>
      <color indexed="8"/>
      <name val="宋体"/>
      <charset val="134"/>
    </font>
    <font>
      <sz val="10"/>
      <name val="宋体"/>
      <charset val="134"/>
    </font>
    <font>
      <sz val="9"/>
      <name val="宋体"/>
      <family val="3"/>
      <charset val="134"/>
    </font>
    <font>
      <b/>
      <sz val="20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sz val="11"/>
      <color indexed="8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43" fontId="12" fillId="0" borderId="0" applyFont="0" applyFill="0" applyBorder="0" applyAlignment="0" applyProtection="0">
      <alignment vertical="center"/>
    </xf>
  </cellStyleXfs>
  <cellXfs count="36">
    <xf numFmtId="0" fontId="0" fillId="0" borderId="0" xfId="0" applyAlignment="1"/>
    <xf numFmtId="0" fontId="0" fillId="2" borderId="0" xfId="0" applyFill="1" applyAlignment="1"/>
    <xf numFmtId="0" fontId="1" fillId="2" borderId="0" xfId="0" applyFont="1" applyFill="1" applyAlignment="1"/>
    <xf numFmtId="0" fontId="0" fillId="2" borderId="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>
      <alignment horizontal="right" vertical="center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177" fontId="6" fillId="0" borderId="1" xfId="0" applyNumberFormat="1" applyFont="1" applyFill="1" applyBorder="1" applyAlignment="1" applyProtection="1">
      <alignment horizontal="right" vertical="center"/>
    </xf>
    <xf numFmtId="0" fontId="4" fillId="0" borderId="1" xfId="0" applyNumberFormat="1" applyFont="1" applyFill="1" applyBorder="1" applyAlignment="1" applyProtection="1">
      <alignment horizontal="left" vertical="center" wrapText="1"/>
    </xf>
    <xf numFmtId="176" fontId="4" fillId="2" borderId="1" xfId="1" applyNumberFormat="1" applyFont="1" applyFill="1" applyBorder="1" applyAlignment="1" applyProtection="1">
      <alignment horizontal="right" vertical="center"/>
    </xf>
    <xf numFmtId="176" fontId="7" fillId="0" borderId="1" xfId="0" applyNumberFormat="1" applyFont="1" applyFill="1" applyBorder="1" applyAlignment="1">
      <alignment vertical="center"/>
    </xf>
    <xf numFmtId="0" fontId="3" fillId="2" borderId="0" xfId="0" applyNumberFormat="1" applyFont="1" applyFill="1" applyBorder="1" applyAlignment="1" applyProtection="1">
      <alignment horizontal="center" vertical="center"/>
    </xf>
    <xf numFmtId="0" fontId="0" fillId="2" borderId="0" xfId="0" applyFont="1" applyFill="1" applyAlignment="1"/>
    <xf numFmtId="0" fontId="4" fillId="0" borderId="2" xfId="0" applyNumberFormat="1" applyFont="1" applyFill="1" applyBorder="1" applyAlignment="1" applyProtection="1">
      <alignment horizontal="right" vertical="center"/>
    </xf>
    <xf numFmtId="0" fontId="5" fillId="0" borderId="1" xfId="0" applyNumberFormat="1" applyFont="1" applyFill="1" applyBorder="1" applyAlignment="1" applyProtection="1">
      <alignment horizontal="left" vertical="center" wrapText="1"/>
    </xf>
    <xf numFmtId="177" fontId="9" fillId="0" borderId="1" xfId="0" applyNumberFormat="1" applyFont="1" applyFill="1" applyBorder="1" applyAlignment="1" applyProtection="1">
      <alignment horizontal="right" vertical="center"/>
    </xf>
    <xf numFmtId="0" fontId="10" fillId="2" borderId="0" xfId="0" applyNumberFormat="1" applyFont="1" applyFill="1" applyBorder="1" applyAlignment="1" applyProtection="1">
      <alignment horizontal="center" vertical="center"/>
    </xf>
    <xf numFmtId="0" fontId="0" fillId="3" borderId="0" xfId="0" applyFill="1" applyAlignment="1"/>
    <xf numFmtId="0" fontId="4" fillId="3" borderId="1" xfId="0" applyNumberFormat="1" applyFont="1" applyFill="1" applyBorder="1" applyAlignment="1" applyProtection="1">
      <alignment horizontal="left" vertical="center" wrapText="1"/>
    </xf>
    <xf numFmtId="41" fontId="4" fillId="3" borderId="1" xfId="1" applyNumberFormat="1" applyFont="1" applyFill="1" applyBorder="1" applyAlignment="1" applyProtection="1">
      <alignment horizontal="right" vertical="center"/>
    </xf>
    <xf numFmtId="0" fontId="0" fillId="3" borderId="0" xfId="0" applyNumberFormat="1" applyFont="1" applyFill="1" applyBorder="1" applyAlignment="1" applyProtection="1"/>
    <xf numFmtId="177" fontId="9" fillId="3" borderId="1" xfId="0" applyNumberFormat="1" applyFont="1" applyFill="1" applyBorder="1" applyAlignment="1" applyProtection="1">
      <alignment vertical="center"/>
    </xf>
    <xf numFmtId="176" fontId="3" fillId="0" borderId="1" xfId="1" applyNumberFormat="1" applyFont="1" applyFill="1" applyBorder="1" applyAlignment="1">
      <alignment vertical="center"/>
    </xf>
    <xf numFmtId="176" fontId="4" fillId="0" borderId="1" xfId="1" applyNumberFormat="1" applyFont="1" applyFill="1" applyBorder="1" applyAlignment="1" applyProtection="1">
      <alignment horizontal="right" vertical="center"/>
    </xf>
    <xf numFmtId="177" fontId="9" fillId="0" borderId="1" xfId="0" applyNumberFormat="1" applyFont="1" applyFill="1" applyBorder="1" applyAlignment="1" applyProtection="1">
      <alignment vertical="center"/>
    </xf>
    <xf numFmtId="176" fontId="4" fillId="0" borderId="1" xfId="1" applyNumberFormat="1" applyFont="1" applyFill="1" applyBorder="1" applyAlignment="1">
      <alignment vertical="center"/>
    </xf>
    <xf numFmtId="176" fontId="16" fillId="0" borderId="1" xfId="1" applyNumberFormat="1" applyFont="1" applyFill="1" applyBorder="1" applyAlignment="1">
      <alignment vertical="center"/>
    </xf>
    <xf numFmtId="0" fontId="15" fillId="0" borderId="1" xfId="0" applyNumberFormat="1" applyFont="1" applyFill="1" applyBorder="1" applyAlignment="1" applyProtection="1">
      <alignment horizontal="left" vertical="center" wrapText="1"/>
    </xf>
    <xf numFmtId="41" fontId="0" fillId="2" borderId="0" xfId="0" applyNumberFormat="1" applyFont="1" applyFill="1" applyBorder="1" applyAlignment="1" applyProtection="1"/>
    <xf numFmtId="0" fontId="15" fillId="0" borderId="1" xfId="0" applyFont="1" applyFill="1" applyBorder="1" applyAlignment="1" applyProtection="1">
      <alignment horizontal="center" vertical="center" wrapText="1"/>
    </xf>
    <xf numFmtId="176" fontId="0" fillId="2" borderId="0" xfId="0" applyNumberFormat="1" applyFont="1" applyFill="1" applyBorder="1" applyAlignment="1" applyProtection="1"/>
    <xf numFmtId="0" fontId="14" fillId="0" borderId="0" xfId="0" applyNumberFormat="1" applyFont="1" applyFill="1" applyBorder="1" applyAlignment="1" applyProtection="1">
      <alignment horizontal="center" vertical="center"/>
    </xf>
    <xf numFmtId="0" fontId="11" fillId="0" borderId="0" xfId="0" applyNumberFormat="1" applyFont="1" applyFill="1" applyBorder="1" applyAlignment="1" applyProtection="1">
      <alignment horizontal="center" vertical="center"/>
    </xf>
    <xf numFmtId="0" fontId="3" fillId="0" borderId="0" xfId="0" applyNumberFormat="1" applyFont="1" applyFill="1" applyBorder="1" applyAlignment="1" applyProtection="1">
      <alignment horizontal="right" vertical="center"/>
    </xf>
    <xf numFmtId="0" fontId="8" fillId="0" borderId="0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horizontal="center" vertical="center"/>
    </xf>
  </cellXfs>
  <cellStyles count="2">
    <cellStyle name="常规" xfId="0" builtinId="0"/>
    <cellStyle name="千位分隔" xfId="1" builtin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FFFF"/>
      <rgbColor rgb="00FF9900"/>
      <rgbColor rgb="00FFFFFF"/>
      <rgbColor rgb="00F0F0F0"/>
      <rgbColor rgb="00FFFF00"/>
      <rgbColor rgb="0000FF80"/>
      <rgbColor rgb="00FFFF80"/>
      <rgbColor rgb="00C0C0C0"/>
      <rgbColor rgb="00A0A0A0"/>
      <rgbColor rgb="00ACA899"/>
      <rgbColor rgb="00ECE9D8"/>
      <rgbColor rgb="00808080"/>
      <rgbColor rgb="00D4D0C8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P54"/>
  <sheetViews>
    <sheetView showGridLines="0" showZeros="0" tabSelected="1" topLeftCell="A22" workbookViewId="0">
      <selection activeCell="A40" sqref="A40"/>
    </sheetView>
  </sheetViews>
  <sheetFormatPr defaultColWidth="9.140625" defaultRowHeight="14.25" customHeight="1" x14ac:dyDescent="0.15"/>
  <cols>
    <col min="1" max="1" width="46.85546875" style="1" customWidth="1"/>
    <col min="2" max="2" width="33.7109375" style="1" customWidth="1"/>
    <col min="3" max="3" width="15.28515625" style="1" bestFit="1" customWidth="1"/>
    <col min="4" max="31" width="10.28515625" style="1" customWidth="1"/>
    <col min="32" max="223" width="9" style="1" customWidth="1"/>
    <col min="224" max="250" width="10.28515625" style="1" customWidth="1"/>
    <col min="251" max="16384" width="9.140625" style="1"/>
  </cols>
  <sheetData>
    <row r="1" spans="1:250" ht="17.25" customHeight="1" x14ac:dyDescent="0.25">
      <c r="A1" s="2" t="s">
        <v>0</v>
      </c>
    </row>
    <row r="2" spans="1:250" ht="30" customHeight="1" x14ac:dyDescent="0.15">
      <c r="A2" s="31" t="s">
        <v>56</v>
      </c>
      <c r="B2" s="3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  <c r="FY2" s="3"/>
      <c r="FZ2" s="3"/>
      <c r="GA2" s="3"/>
      <c r="GB2" s="3"/>
      <c r="GC2" s="3"/>
      <c r="GD2" s="3"/>
      <c r="GE2" s="3"/>
      <c r="GF2" s="3"/>
      <c r="GG2" s="3"/>
      <c r="GH2" s="3"/>
      <c r="GI2" s="3"/>
      <c r="GJ2" s="3"/>
      <c r="GK2" s="3"/>
      <c r="GL2" s="3"/>
      <c r="GM2" s="3"/>
      <c r="GN2" s="3"/>
      <c r="GO2" s="3"/>
      <c r="GP2" s="3"/>
      <c r="GQ2" s="3"/>
      <c r="GR2" s="3"/>
      <c r="GS2" s="3"/>
      <c r="GT2" s="3"/>
      <c r="GU2" s="3"/>
      <c r="GV2" s="3"/>
      <c r="GW2" s="3"/>
      <c r="GX2" s="3"/>
      <c r="GY2" s="3"/>
      <c r="GZ2" s="3"/>
      <c r="HA2" s="3"/>
      <c r="HB2" s="3"/>
      <c r="HC2" s="3"/>
      <c r="HD2" s="3"/>
      <c r="HE2" s="3"/>
      <c r="HF2" s="3"/>
      <c r="HG2" s="3"/>
      <c r="HH2" s="3"/>
      <c r="HI2" s="3"/>
      <c r="HJ2" s="3"/>
      <c r="HK2" s="3"/>
      <c r="HL2" s="3"/>
      <c r="HM2" s="3"/>
      <c r="HN2" s="3"/>
      <c r="HO2" s="3"/>
      <c r="HP2" s="3"/>
      <c r="HQ2" s="3"/>
      <c r="HR2" s="3"/>
      <c r="HS2" s="3"/>
      <c r="HT2" s="3"/>
      <c r="HU2" s="3"/>
      <c r="HV2" s="3"/>
      <c r="HW2" s="3"/>
      <c r="HX2" s="3"/>
      <c r="HY2" s="3"/>
      <c r="HZ2" s="3"/>
      <c r="IA2" s="3"/>
      <c r="IB2" s="3"/>
      <c r="IC2" s="3"/>
      <c r="ID2" s="3"/>
      <c r="IE2" s="3"/>
      <c r="IF2" s="3"/>
      <c r="IG2" s="3"/>
      <c r="IH2" s="3"/>
      <c r="II2" s="3"/>
      <c r="IJ2" s="3"/>
      <c r="IK2" s="3"/>
      <c r="IL2" s="3"/>
      <c r="IM2" s="3"/>
      <c r="IN2" s="3"/>
      <c r="IO2" s="3"/>
      <c r="IP2" s="3"/>
    </row>
    <row r="3" spans="1:250" ht="15.75" customHeight="1" x14ac:dyDescent="0.15">
      <c r="A3" s="33" t="s">
        <v>1</v>
      </c>
      <c r="B3" s="3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  <c r="GH3" s="3"/>
      <c r="GI3" s="3"/>
      <c r="GJ3" s="3"/>
      <c r="GK3" s="3"/>
      <c r="GL3" s="3"/>
      <c r="GM3" s="3"/>
      <c r="GN3" s="3"/>
      <c r="GO3" s="3"/>
      <c r="GP3" s="3"/>
      <c r="GQ3" s="3"/>
      <c r="GR3" s="3"/>
      <c r="GS3" s="3"/>
      <c r="GT3" s="3"/>
      <c r="GU3" s="3"/>
      <c r="GV3" s="3"/>
      <c r="GW3" s="3"/>
      <c r="GX3" s="3"/>
      <c r="GY3" s="3"/>
      <c r="GZ3" s="3"/>
      <c r="HA3" s="3"/>
      <c r="HB3" s="3"/>
      <c r="HC3" s="3"/>
      <c r="HD3" s="3"/>
      <c r="HE3" s="3"/>
      <c r="HF3" s="3"/>
      <c r="HG3" s="3"/>
      <c r="HH3" s="3"/>
      <c r="HI3" s="3"/>
      <c r="HJ3" s="3"/>
      <c r="HK3" s="3"/>
      <c r="HL3" s="3"/>
      <c r="HM3" s="3"/>
      <c r="HN3" s="3"/>
      <c r="HO3" s="3"/>
      <c r="HP3" s="3"/>
      <c r="HQ3" s="3"/>
      <c r="HR3" s="3"/>
      <c r="HS3" s="3"/>
      <c r="HT3" s="3"/>
      <c r="HU3" s="3"/>
      <c r="HV3" s="3"/>
      <c r="HW3" s="3"/>
      <c r="HX3" s="3"/>
      <c r="HY3" s="3"/>
      <c r="HZ3" s="3"/>
      <c r="IA3" s="3"/>
      <c r="IB3" s="3"/>
      <c r="IC3" s="3"/>
      <c r="ID3" s="3"/>
      <c r="IE3" s="3"/>
      <c r="IF3" s="3"/>
      <c r="IG3" s="3"/>
      <c r="IH3" s="3"/>
      <c r="II3" s="3"/>
      <c r="IJ3" s="3"/>
      <c r="IK3" s="3"/>
      <c r="IL3" s="3"/>
      <c r="IM3" s="3"/>
      <c r="IN3" s="3"/>
      <c r="IO3" s="3"/>
      <c r="IP3" s="3"/>
    </row>
    <row r="4" spans="1:250" ht="18.95" customHeight="1" x14ac:dyDescent="0.15">
      <c r="A4" s="5" t="s">
        <v>2</v>
      </c>
      <c r="B4" s="29" t="s">
        <v>55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  <c r="FY4" s="3"/>
      <c r="FZ4" s="3"/>
      <c r="GA4" s="3"/>
      <c r="GB4" s="3"/>
      <c r="GC4" s="3"/>
      <c r="GD4" s="3"/>
      <c r="GE4" s="3"/>
      <c r="GF4" s="3"/>
      <c r="GG4" s="3"/>
      <c r="GH4" s="3"/>
      <c r="GI4" s="3"/>
      <c r="GJ4" s="3"/>
      <c r="GK4" s="3"/>
      <c r="GL4" s="3"/>
      <c r="GM4" s="3"/>
      <c r="GN4" s="3"/>
      <c r="GO4" s="3"/>
      <c r="GP4" s="3"/>
      <c r="GQ4" s="3"/>
      <c r="GR4" s="3"/>
      <c r="GS4" s="3"/>
      <c r="GT4" s="3"/>
      <c r="GU4" s="3"/>
      <c r="GV4" s="3"/>
      <c r="GW4" s="3"/>
      <c r="GX4" s="3"/>
      <c r="GY4" s="3"/>
      <c r="GZ4" s="3"/>
      <c r="HA4" s="3"/>
      <c r="HB4" s="3"/>
      <c r="HC4" s="3"/>
      <c r="HD4" s="3"/>
      <c r="HE4" s="3"/>
      <c r="HF4" s="3"/>
      <c r="HG4" s="3"/>
      <c r="HH4" s="3"/>
      <c r="HI4" s="3"/>
      <c r="HJ4" s="3"/>
      <c r="HK4" s="3"/>
      <c r="HL4" s="3"/>
      <c r="HM4" s="3"/>
      <c r="HN4" s="3"/>
      <c r="HO4" s="3"/>
      <c r="HP4" s="3"/>
      <c r="HQ4" s="3"/>
      <c r="HR4" s="3"/>
      <c r="HS4" s="3"/>
      <c r="HT4" s="3"/>
      <c r="HU4" s="3"/>
      <c r="HV4" s="3"/>
      <c r="HW4" s="3"/>
      <c r="HX4" s="3"/>
      <c r="HY4" s="3"/>
      <c r="HZ4" s="3"/>
      <c r="IA4" s="3"/>
      <c r="IB4" s="3"/>
      <c r="IC4" s="3"/>
      <c r="ID4" s="3"/>
      <c r="IE4" s="3"/>
      <c r="IF4" s="3"/>
      <c r="IG4" s="3"/>
      <c r="IH4" s="3"/>
      <c r="II4" s="3"/>
      <c r="IJ4" s="3"/>
      <c r="IK4" s="3"/>
      <c r="IL4" s="3"/>
      <c r="IM4" s="3"/>
      <c r="IN4" s="3"/>
      <c r="IO4" s="3"/>
      <c r="IP4" s="3"/>
    </row>
    <row r="5" spans="1:250" ht="18.95" customHeight="1" x14ac:dyDescent="0.15">
      <c r="A5" s="14" t="s">
        <v>3</v>
      </c>
      <c r="B5" s="15">
        <f>1065215527.8*0.0001</f>
        <v>106521.55278</v>
      </c>
      <c r="C5" s="28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</row>
    <row r="6" spans="1:250" ht="18.95" customHeight="1" x14ac:dyDescent="0.15">
      <c r="A6" s="14" t="s">
        <v>4</v>
      </c>
      <c r="B6" s="15">
        <f>734959148.66*0.0001</f>
        <v>73495.914866000006</v>
      </c>
      <c r="C6" s="28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  <c r="HC6" s="3"/>
      <c r="HD6" s="3"/>
      <c r="HE6" s="3"/>
      <c r="HF6" s="3"/>
      <c r="HG6" s="3"/>
      <c r="HH6" s="3"/>
      <c r="HI6" s="3"/>
      <c r="HJ6" s="3"/>
      <c r="HK6" s="3"/>
      <c r="HL6" s="3"/>
      <c r="HM6" s="3"/>
      <c r="HN6" s="3"/>
      <c r="HO6" s="3"/>
      <c r="HP6" s="3"/>
      <c r="HQ6" s="3"/>
      <c r="HR6" s="3"/>
      <c r="HS6" s="3"/>
      <c r="HT6" s="3"/>
      <c r="HU6" s="3"/>
      <c r="HV6" s="3"/>
      <c r="HW6" s="3"/>
      <c r="HX6" s="3"/>
      <c r="HY6" s="3"/>
      <c r="HZ6" s="3"/>
      <c r="IA6" s="3"/>
      <c r="IB6" s="3"/>
      <c r="IC6" s="3"/>
      <c r="ID6" s="3"/>
      <c r="IE6" s="3"/>
      <c r="IF6" s="3"/>
      <c r="IG6" s="3"/>
      <c r="IH6" s="3"/>
      <c r="II6" s="3"/>
      <c r="IJ6" s="3"/>
      <c r="IK6" s="3"/>
      <c r="IL6" s="3"/>
      <c r="IM6" s="3"/>
      <c r="IN6" s="3"/>
      <c r="IO6" s="3"/>
      <c r="IP6" s="3"/>
    </row>
    <row r="7" spans="1:250" ht="18.95" customHeight="1" x14ac:dyDescent="0.15">
      <c r="A7" s="14" t="s">
        <v>5</v>
      </c>
      <c r="B7" s="15">
        <f>11955730.7*0.0001</f>
        <v>1195.5730699999999</v>
      </c>
      <c r="C7" s="28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</row>
    <row r="8" spans="1:250" ht="18.95" customHeight="1" x14ac:dyDescent="0.15">
      <c r="A8" s="14" t="s">
        <v>6</v>
      </c>
      <c r="B8" s="15">
        <f>157011238.02*0.0001</f>
        <v>15701.123802000002</v>
      </c>
      <c r="C8" s="28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  <c r="IC8" s="3"/>
      <c r="ID8" s="3"/>
      <c r="IE8" s="3"/>
      <c r="IF8" s="3"/>
      <c r="IG8" s="3"/>
      <c r="IH8" s="3"/>
      <c r="II8" s="3"/>
      <c r="IJ8" s="3"/>
      <c r="IK8" s="3"/>
      <c r="IL8" s="3"/>
      <c r="IM8" s="3"/>
      <c r="IN8" s="3"/>
      <c r="IO8" s="3"/>
      <c r="IP8" s="3"/>
    </row>
    <row r="9" spans="1:250" s="17" customFormat="1" ht="18.95" customHeight="1" x14ac:dyDescent="0.15">
      <c r="A9" s="18" t="s">
        <v>7</v>
      </c>
      <c r="B9" s="19">
        <f>311022857.18*0.0001</f>
        <v>31102.285718000003</v>
      </c>
      <c r="C9" s="28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0"/>
      <c r="AV9" s="20"/>
      <c r="AW9" s="20"/>
      <c r="AX9" s="20"/>
      <c r="AY9" s="20"/>
      <c r="AZ9" s="20"/>
      <c r="BA9" s="20"/>
      <c r="BB9" s="20"/>
      <c r="BC9" s="20"/>
      <c r="BD9" s="20"/>
      <c r="BE9" s="20"/>
      <c r="BF9" s="20"/>
      <c r="BG9" s="20"/>
      <c r="BH9" s="20"/>
      <c r="BI9" s="20"/>
      <c r="BJ9" s="20"/>
      <c r="BK9" s="20"/>
      <c r="BL9" s="20"/>
      <c r="BM9" s="20"/>
      <c r="BN9" s="20"/>
      <c r="BO9" s="20"/>
      <c r="BP9" s="20"/>
      <c r="BQ9" s="20"/>
      <c r="BR9" s="20"/>
      <c r="BS9" s="20"/>
      <c r="BT9" s="20"/>
      <c r="BU9" s="20"/>
      <c r="BV9" s="20"/>
      <c r="BW9" s="20"/>
      <c r="BX9" s="20"/>
      <c r="BY9" s="20"/>
      <c r="BZ9" s="20"/>
      <c r="CA9" s="20"/>
      <c r="CB9" s="20"/>
      <c r="CC9" s="20"/>
      <c r="CD9" s="20"/>
      <c r="CE9" s="20"/>
      <c r="CF9" s="20"/>
      <c r="CG9" s="20"/>
      <c r="CH9" s="20"/>
      <c r="CI9" s="20"/>
      <c r="CJ9" s="20"/>
      <c r="CK9" s="20"/>
      <c r="CL9" s="20"/>
      <c r="CM9" s="20"/>
      <c r="CN9" s="20"/>
      <c r="CO9" s="20"/>
      <c r="CP9" s="20"/>
      <c r="CQ9" s="20"/>
      <c r="CR9" s="20"/>
      <c r="CS9" s="20"/>
      <c r="CT9" s="20"/>
      <c r="CU9" s="20"/>
      <c r="CV9" s="20"/>
      <c r="CW9" s="20"/>
      <c r="CX9" s="20"/>
      <c r="CY9" s="20"/>
      <c r="CZ9" s="20"/>
      <c r="DA9" s="20"/>
      <c r="DB9" s="20"/>
      <c r="DC9" s="20"/>
      <c r="DD9" s="20"/>
      <c r="DE9" s="20"/>
      <c r="DF9" s="20"/>
      <c r="DG9" s="20"/>
      <c r="DH9" s="20"/>
      <c r="DI9" s="20"/>
      <c r="DJ9" s="20"/>
      <c r="DK9" s="20"/>
      <c r="DL9" s="20"/>
      <c r="DM9" s="20"/>
      <c r="DN9" s="20"/>
      <c r="DO9" s="20"/>
      <c r="DP9" s="20"/>
      <c r="DQ9" s="20"/>
      <c r="DR9" s="20"/>
      <c r="DS9" s="20"/>
      <c r="DT9" s="20"/>
      <c r="DU9" s="20"/>
      <c r="DV9" s="20"/>
      <c r="DW9" s="20"/>
      <c r="DX9" s="20"/>
      <c r="DY9" s="20"/>
      <c r="DZ9" s="20"/>
      <c r="EA9" s="20"/>
      <c r="EB9" s="20"/>
      <c r="EC9" s="20"/>
      <c r="ED9" s="20"/>
      <c r="EE9" s="20"/>
      <c r="EF9" s="20"/>
      <c r="EG9" s="20"/>
      <c r="EH9" s="20"/>
      <c r="EI9" s="20"/>
      <c r="EJ9" s="20"/>
      <c r="EK9" s="20"/>
      <c r="EL9" s="20"/>
      <c r="EM9" s="20"/>
      <c r="EN9" s="20"/>
      <c r="EO9" s="20"/>
      <c r="EP9" s="20"/>
      <c r="EQ9" s="20"/>
      <c r="ER9" s="20"/>
      <c r="ES9" s="20"/>
      <c r="ET9" s="20"/>
      <c r="EU9" s="20"/>
      <c r="EV9" s="20"/>
      <c r="EW9" s="20"/>
      <c r="EX9" s="20"/>
      <c r="EY9" s="20"/>
      <c r="EZ9" s="20"/>
      <c r="FA9" s="20"/>
      <c r="FB9" s="20"/>
      <c r="FC9" s="20"/>
      <c r="FD9" s="20"/>
      <c r="FE9" s="20"/>
      <c r="FF9" s="20"/>
      <c r="FG9" s="20"/>
      <c r="FH9" s="20"/>
      <c r="FI9" s="20"/>
      <c r="FJ9" s="20"/>
      <c r="FK9" s="20"/>
      <c r="FL9" s="20"/>
      <c r="FM9" s="20"/>
      <c r="FN9" s="20"/>
      <c r="FO9" s="20"/>
      <c r="FP9" s="20"/>
      <c r="FQ9" s="20"/>
      <c r="FR9" s="20"/>
      <c r="FS9" s="20"/>
      <c r="FT9" s="20"/>
      <c r="FU9" s="20"/>
      <c r="FV9" s="20"/>
      <c r="FW9" s="20"/>
      <c r="FX9" s="20"/>
      <c r="FY9" s="20"/>
      <c r="FZ9" s="20"/>
      <c r="GA9" s="20"/>
      <c r="GB9" s="20"/>
      <c r="GC9" s="20"/>
      <c r="GD9" s="20"/>
      <c r="GE9" s="20"/>
      <c r="GF9" s="20"/>
      <c r="GG9" s="20"/>
      <c r="GH9" s="20"/>
      <c r="GI9" s="20"/>
      <c r="GJ9" s="20"/>
      <c r="GK9" s="20"/>
      <c r="GL9" s="20"/>
      <c r="GM9" s="20"/>
      <c r="GN9" s="20"/>
      <c r="GO9" s="20"/>
      <c r="GP9" s="20"/>
      <c r="GQ9" s="20"/>
      <c r="GR9" s="20"/>
      <c r="GS9" s="20"/>
      <c r="GT9" s="20"/>
      <c r="GU9" s="20"/>
      <c r="GV9" s="20"/>
      <c r="GW9" s="20"/>
      <c r="GX9" s="20"/>
      <c r="GY9" s="20"/>
      <c r="GZ9" s="20"/>
      <c r="HA9" s="20"/>
      <c r="HB9" s="20"/>
      <c r="HC9" s="20"/>
      <c r="HD9" s="20"/>
      <c r="HE9" s="20"/>
      <c r="HF9" s="20"/>
      <c r="HG9" s="20"/>
      <c r="HH9" s="20"/>
      <c r="HI9" s="20"/>
      <c r="HJ9" s="20"/>
      <c r="HK9" s="20"/>
      <c r="HL9" s="20"/>
      <c r="HM9" s="20"/>
      <c r="HN9" s="20"/>
      <c r="HO9" s="20"/>
      <c r="HP9" s="20"/>
      <c r="HQ9" s="20"/>
      <c r="HR9" s="20"/>
      <c r="HS9" s="20"/>
      <c r="HT9" s="20"/>
      <c r="HU9" s="20"/>
      <c r="HV9" s="20"/>
      <c r="HW9" s="20"/>
      <c r="HX9" s="20"/>
      <c r="HY9" s="20"/>
      <c r="HZ9" s="20"/>
      <c r="IA9" s="20"/>
      <c r="IB9" s="20"/>
      <c r="IC9" s="20"/>
      <c r="ID9" s="20"/>
      <c r="IE9" s="20"/>
      <c r="IF9" s="20"/>
      <c r="IG9" s="20"/>
      <c r="IH9" s="20"/>
      <c r="II9" s="20"/>
      <c r="IJ9" s="20"/>
      <c r="IK9" s="20"/>
      <c r="IL9" s="20"/>
      <c r="IM9" s="20"/>
      <c r="IN9" s="20"/>
      <c r="IO9" s="20"/>
      <c r="IP9" s="20"/>
    </row>
    <row r="10" spans="1:250" s="17" customFormat="1" ht="18.95" customHeight="1" x14ac:dyDescent="0.15">
      <c r="A10" s="18" t="s">
        <v>4</v>
      </c>
      <c r="B10" s="19">
        <f>170154357.18*0.0001</f>
        <v>17015.435718000001</v>
      </c>
      <c r="C10" s="28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0"/>
      <c r="AX10" s="20"/>
      <c r="AY10" s="20"/>
      <c r="AZ10" s="20"/>
      <c r="BA10" s="20"/>
      <c r="BB10" s="20"/>
      <c r="BC10" s="20"/>
      <c r="BD10" s="20"/>
      <c r="BE10" s="20"/>
      <c r="BF10" s="20"/>
      <c r="BG10" s="20"/>
      <c r="BH10" s="20"/>
      <c r="BI10" s="20"/>
      <c r="BJ10" s="20"/>
      <c r="BK10" s="20"/>
      <c r="BL10" s="20"/>
      <c r="BM10" s="20"/>
      <c r="BN10" s="20"/>
      <c r="BO10" s="20"/>
      <c r="BP10" s="20"/>
      <c r="BQ10" s="20"/>
      <c r="BR10" s="20"/>
      <c r="BS10" s="20"/>
      <c r="BT10" s="20"/>
      <c r="BU10" s="20"/>
      <c r="BV10" s="20"/>
      <c r="BW10" s="20"/>
      <c r="BX10" s="20"/>
      <c r="BY10" s="20"/>
      <c r="BZ10" s="20"/>
      <c r="CA10" s="20"/>
      <c r="CB10" s="20"/>
      <c r="CC10" s="20"/>
      <c r="CD10" s="20"/>
      <c r="CE10" s="20"/>
      <c r="CF10" s="20"/>
      <c r="CG10" s="20"/>
      <c r="CH10" s="20"/>
      <c r="CI10" s="20"/>
      <c r="CJ10" s="20"/>
      <c r="CK10" s="20"/>
      <c r="CL10" s="20"/>
      <c r="CM10" s="20"/>
      <c r="CN10" s="20"/>
      <c r="CO10" s="20"/>
      <c r="CP10" s="20"/>
      <c r="CQ10" s="20"/>
      <c r="CR10" s="20"/>
      <c r="CS10" s="20"/>
      <c r="CT10" s="20"/>
      <c r="CU10" s="20"/>
      <c r="CV10" s="20"/>
      <c r="CW10" s="20"/>
      <c r="CX10" s="20"/>
      <c r="CY10" s="20"/>
      <c r="CZ10" s="20"/>
      <c r="DA10" s="20"/>
      <c r="DB10" s="20"/>
      <c r="DC10" s="20"/>
      <c r="DD10" s="20"/>
      <c r="DE10" s="20"/>
      <c r="DF10" s="20"/>
      <c r="DG10" s="20"/>
      <c r="DH10" s="20"/>
      <c r="DI10" s="20"/>
      <c r="DJ10" s="20"/>
      <c r="DK10" s="20"/>
      <c r="DL10" s="20"/>
      <c r="DM10" s="20"/>
      <c r="DN10" s="20"/>
      <c r="DO10" s="20"/>
      <c r="DP10" s="20"/>
      <c r="DQ10" s="20"/>
      <c r="DR10" s="20"/>
      <c r="DS10" s="20"/>
      <c r="DT10" s="20"/>
      <c r="DU10" s="20"/>
      <c r="DV10" s="20"/>
      <c r="DW10" s="20"/>
      <c r="DX10" s="20"/>
      <c r="DY10" s="20"/>
      <c r="DZ10" s="20"/>
      <c r="EA10" s="20"/>
      <c r="EB10" s="20"/>
      <c r="EC10" s="20"/>
      <c r="ED10" s="20"/>
      <c r="EE10" s="20"/>
      <c r="EF10" s="20"/>
      <c r="EG10" s="20"/>
      <c r="EH10" s="20"/>
      <c r="EI10" s="20"/>
      <c r="EJ10" s="20"/>
      <c r="EK10" s="20"/>
      <c r="EL10" s="20"/>
      <c r="EM10" s="20"/>
      <c r="EN10" s="20"/>
      <c r="EO10" s="20"/>
      <c r="EP10" s="20"/>
      <c r="EQ10" s="20"/>
      <c r="ER10" s="20"/>
      <c r="ES10" s="20"/>
      <c r="ET10" s="20"/>
      <c r="EU10" s="20"/>
      <c r="EV10" s="20"/>
      <c r="EW10" s="20"/>
      <c r="EX10" s="20"/>
      <c r="EY10" s="20"/>
      <c r="EZ10" s="20"/>
      <c r="FA10" s="20"/>
      <c r="FB10" s="20"/>
      <c r="FC10" s="20"/>
      <c r="FD10" s="20"/>
      <c r="FE10" s="20"/>
      <c r="FF10" s="20"/>
      <c r="FG10" s="20"/>
      <c r="FH10" s="20"/>
      <c r="FI10" s="20"/>
      <c r="FJ10" s="20"/>
      <c r="FK10" s="20"/>
      <c r="FL10" s="20"/>
      <c r="FM10" s="20"/>
      <c r="FN10" s="20"/>
      <c r="FO10" s="20"/>
      <c r="FP10" s="20"/>
      <c r="FQ10" s="20"/>
      <c r="FR10" s="20"/>
      <c r="FS10" s="20"/>
      <c r="FT10" s="20"/>
      <c r="FU10" s="20"/>
      <c r="FV10" s="20"/>
      <c r="FW10" s="20"/>
      <c r="FX10" s="20"/>
      <c r="FY10" s="20"/>
      <c r="FZ10" s="20"/>
      <c r="GA10" s="20"/>
      <c r="GB10" s="20"/>
      <c r="GC10" s="20"/>
      <c r="GD10" s="20"/>
      <c r="GE10" s="20"/>
      <c r="GF10" s="20"/>
      <c r="GG10" s="20"/>
      <c r="GH10" s="20"/>
      <c r="GI10" s="20"/>
      <c r="GJ10" s="20"/>
      <c r="GK10" s="20"/>
      <c r="GL10" s="20"/>
      <c r="GM10" s="20"/>
      <c r="GN10" s="20"/>
      <c r="GO10" s="20"/>
      <c r="GP10" s="20"/>
      <c r="GQ10" s="20"/>
      <c r="GR10" s="20"/>
      <c r="GS10" s="20"/>
      <c r="GT10" s="20"/>
      <c r="GU10" s="20"/>
      <c r="GV10" s="20"/>
      <c r="GW10" s="20"/>
      <c r="GX10" s="20"/>
      <c r="GY10" s="20"/>
      <c r="GZ10" s="20"/>
      <c r="HA10" s="20"/>
      <c r="HB10" s="20"/>
      <c r="HC10" s="20"/>
      <c r="HD10" s="20"/>
      <c r="HE10" s="20"/>
      <c r="HF10" s="20"/>
      <c r="HG10" s="20"/>
      <c r="HH10" s="20"/>
      <c r="HI10" s="20"/>
      <c r="HJ10" s="20"/>
      <c r="HK10" s="20"/>
      <c r="HL10" s="20"/>
      <c r="HM10" s="20"/>
      <c r="HN10" s="20"/>
      <c r="HO10" s="20"/>
      <c r="HP10" s="20"/>
      <c r="HQ10" s="20"/>
      <c r="HR10" s="20"/>
      <c r="HS10" s="20"/>
      <c r="HT10" s="20"/>
      <c r="HU10" s="20"/>
      <c r="HV10" s="20"/>
      <c r="HW10" s="20"/>
      <c r="HX10" s="20"/>
      <c r="HY10" s="20"/>
      <c r="HZ10" s="20"/>
      <c r="IA10" s="20"/>
      <c r="IB10" s="20"/>
      <c r="IC10" s="20"/>
      <c r="ID10" s="20"/>
      <c r="IE10" s="20"/>
      <c r="IF10" s="20"/>
      <c r="IG10" s="20"/>
      <c r="IH10" s="20"/>
      <c r="II10" s="20"/>
      <c r="IJ10" s="20"/>
      <c r="IK10" s="20"/>
      <c r="IL10" s="20"/>
      <c r="IM10" s="20"/>
      <c r="IN10" s="20"/>
      <c r="IO10" s="20"/>
      <c r="IP10" s="20"/>
    </row>
    <row r="11" spans="1:250" s="17" customFormat="1" ht="18.95" customHeight="1" x14ac:dyDescent="0.15">
      <c r="A11" s="18" t="s">
        <v>5</v>
      </c>
      <c r="B11" s="19">
        <f>3998500*0.0001</f>
        <v>399.85</v>
      </c>
      <c r="C11" s="28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0"/>
      <c r="AW11" s="20"/>
      <c r="AX11" s="20"/>
      <c r="AY11" s="20"/>
      <c r="AZ11" s="20"/>
      <c r="BA11" s="20"/>
      <c r="BB11" s="20"/>
      <c r="BC11" s="20"/>
      <c r="BD11" s="20"/>
      <c r="BE11" s="20"/>
      <c r="BF11" s="20"/>
      <c r="BG11" s="20"/>
      <c r="BH11" s="20"/>
      <c r="BI11" s="20"/>
      <c r="BJ11" s="20"/>
      <c r="BK11" s="20"/>
      <c r="BL11" s="20"/>
      <c r="BM11" s="20"/>
      <c r="BN11" s="20"/>
      <c r="BO11" s="20"/>
      <c r="BP11" s="20"/>
      <c r="BQ11" s="20"/>
      <c r="BR11" s="20"/>
      <c r="BS11" s="20"/>
      <c r="BT11" s="20"/>
      <c r="BU11" s="20"/>
      <c r="BV11" s="20"/>
      <c r="BW11" s="20"/>
      <c r="BX11" s="20"/>
      <c r="BY11" s="20"/>
      <c r="BZ11" s="20"/>
      <c r="CA11" s="20"/>
      <c r="CB11" s="20"/>
      <c r="CC11" s="20"/>
      <c r="CD11" s="20"/>
      <c r="CE11" s="20"/>
      <c r="CF11" s="20"/>
      <c r="CG11" s="20"/>
      <c r="CH11" s="20"/>
      <c r="CI11" s="20"/>
      <c r="CJ11" s="20"/>
      <c r="CK11" s="20"/>
      <c r="CL11" s="20"/>
      <c r="CM11" s="20"/>
      <c r="CN11" s="20"/>
      <c r="CO11" s="20"/>
      <c r="CP11" s="20"/>
      <c r="CQ11" s="20"/>
      <c r="CR11" s="20"/>
      <c r="CS11" s="20"/>
      <c r="CT11" s="20"/>
      <c r="CU11" s="20"/>
      <c r="CV11" s="20"/>
      <c r="CW11" s="20"/>
      <c r="CX11" s="20"/>
      <c r="CY11" s="20"/>
      <c r="CZ11" s="20"/>
      <c r="DA11" s="20"/>
      <c r="DB11" s="20"/>
      <c r="DC11" s="20"/>
      <c r="DD11" s="20"/>
      <c r="DE11" s="20"/>
      <c r="DF11" s="20"/>
      <c r="DG11" s="20"/>
      <c r="DH11" s="20"/>
      <c r="DI11" s="20"/>
      <c r="DJ11" s="20"/>
      <c r="DK11" s="20"/>
      <c r="DL11" s="20"/>
      <c r="DM11" s="20"/>
      <c r="DN11" s="20"/>
      <c r="DO11" s="20"/>
      <c r="DP11" s="20"/>
      <c r="DQ11" s="20"/>
      <c r="DR11" s="20"/>
      <c r="DS11" s="20"/>
      <c r="DT11" s="20"/>
      <c r="DU11" s="20"/>
      <c r="DV11" s="20"/>
      <c r="DW11" s="20"/>
      <c r="DX11" s="20"/>
      <c r="DY11" s="20"/>
      <c r="DZ11" s="20"/>
      <c r="EA11" s="20"/>
      <c r="EB11" s="20"/>
      <c r="EC11" s="20"/>
      <c r="ED11" s="20"/>
      <c r="EE11" s="20"/>
      <c r="EF11" s="20"/>
      <c r="EG11" s="20"/>
      <c r="EH11" s="20"/>
      <c r="EI11" s="20"/>
      <c r="EJ11" s="20"/>
      <c r="EK11" s="20"/>
      <c r="EL11" s="20"/>
      <c r="EM11" s="20"/>
      <c r="EN11" s="20"/>
      <c r="EO11" s="20"/>
      <c r="EP11" s="20"/>
      <c r="EQ11" s="20"/>
      <c r="ER11" s="20"/>
      <c r="ES11" s="20"/>
      <c r="ET11" s="20"/>
      <c r="EU11" s="20"/>
      <c r="EV11" s="20"/>
      <c r="EW11" s="20"/>
      <c r="EX11" s="20"/>
      <c r="EY11" s="20"/>
      <c r="EZ11" s="20"/>
      <c r="FA11" s="20"/>
      <c r="FB11" s="20"/>
      <c r="FC11" s="20"/>
      <c r="FD11" s="20"/>
      <c r="FE11" s="20"/>
      <c r="FF11" s="20"/>
      <c r="FG11" s="20"/>
      <c r="FH11" s="20"/>
      <c r="FI11" s="20"/>
      <c r="FJ11" s="20"/>
      <c r="FK11" s="20"/>
      <c r="FL11" s="20"/>
      <c r="FM11" s="20"/>
      <c r="FN11" s="20"/>
      <c r="FO11" s="20"/>
      <c r="FP11" s="20"/>
      <c r="FQ11" s="20"/>
      <c r="FR11" s="20"/>
      <c r="FS11" s="20"/>
      <c r="FT11" s="20"/>
      <c r="FU11" s="20"/>
      <c r="FV11" s="20"/>
      <c r="FW11" s="20"/>
      <c r="FX11" s="20"/>
      <c r="FY11" s="20"/>
      <c r="FZ11" s="20"/>
      <c r="GA11" s="20"/>
      <c r="GB11" s="20"/>
      <c r="GC11" s="20"/>
      <c r="GD11" s="20"/>
      <c r="GE11" s="20"/>
      <c r="GF11" s="20"/>
      <c r="GG11" s="20"/>
      <c r="GH11" s="20"/>
      <c r="GI11" s="20"/>
      <c r="GJ11" s="20"/>
      <c r="GK11" s="20"/>
      <c r="GL11" s="20"/>
      <c r="GM11" s="20"/>
      <c r="GN11" s="20"/>
      <c r="GO11" s="20"/>
      <c r="GP11" s="20"/>
      <c r="GQ11" s="20"/>
      <c r="GR11" s="20"/>
      <c r="GS11" s="20"/>
      <c r="GT11" s="20"/>
      <c r="GU11" s="20"/>
      <c r="GV11" s="20"/>
      <c r="GW11" s="20"/>
      <c r="GX11" s="20"/>
      <c r="GY11" s="20"/>
      <c r="GZ11" s="20"/>
      <c r="HA11" s="20"/>
      <c r="HB11" s="20"/>
      <c r="HC11" s="20"/>
      <c r="HD11" s="20"/>
      <c r="HE11" s="20"/>
      <c r="HF11" s="20"/>
      <c r="HG11" s="20"/>
      <c r="HH11" s="20"/>
      <c r="HI11" s="20"/>
      <c r="HJ11" s="20"/>
      <c r="HK11" s="20"/>
      <c r="HL11" s="20"/>
      <c r="HM11" s="20"/>
      <c r="HN11" s="20"/>
      <c r="HO11" s="20"/>
      <c r="HP11" s="20"/>
      <c r="HQ11" s="20"/>
      <c r="HR11" s="20"/>
      <c r="HS11" s="20"/>
      <c r="HT11" s="20"/>
      <c r="HU11" s="20"/>
      <c r="HV11" s="20"/>
      <c r="HW11" s="20"/>
      <c r="HX11" s="20"/>
      <c r="HY11" s="20"/>
      <c r="HZ11" s="20"/>
      <c r="IA11" s="20"/>
      <c r="IB11" s="20"/>
      <c r="IC11" s="20"/>
      <c r="ID11" s="20"/>
      <c r="IE11" s="20"/>
      <c r="IF11" s="20"/>
      <c r="IG11" s="20"/>
      <c r="IH11" s="20"/>
      <c r="II11" s="20"/>
      <c r="IJ11" s="20"/>
      <c r="IK11" s="20"/>
      <c r="IL11" s="20"/>
      <c r="IM11" s="20"/>
      <c r="IN11" s="20"/>
      <c r="IO11" s="20"/>
      <c r="IP11" s="20"/>
    </row>
    <row r="12" spans="1:250" s="17" customFormat="1" ht="18.95" customHeight="1" x14ac:dyDescent="0.15">
      <c r="A12" s="18" t="s">
        <v>6</v>
      </c>
      <c r="B12" s="21">
        <v>0</v>
      </c>
      <c r="C12" s="28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  <c r="AX12" s="20"/>
      <c r="AY12" s="20"/>
      <c r="AZ12" s="20"/>
      <c r="BA12" s="20"/>
      <c r="BB12" s="20"/>
      <c r="BC12" s="20"/>
      <c r="BD12" s="20"/>
      <c r="BE12" s="20"/>
      <c r="BF12" s="20"/>
      <c r="BG12" s="20"/>
      <c r="BH12" s="20"/>
      <c r="BI12" s="20"/>
      <c r="BJ12" s="20"/>
      <c r="BK12" s="20"/>
      <c r="BL12" s="20"/>
      <c r="BM12" s="20"/>
      <c r="BN12" s="20"/>
      <c r="BO12" s="20"/>
      <c r="BP12" s="20"/>
      <c r="BQ12" s="20"/>
      <c r="BR12" s="20"/>
      <c r="BS12" s="20"/>
      <c r="BT12" s="20"/>
      <c r="BU12" s="20"/>
      <c r="BV12" s="20"/>
      <c r="BW12" s="20"/>
      <c r="BX12" s="20"/>
      <c r="BY12" s="20"/>
      <c r="BZ12" s="20"/>
      <c r="CA12" s="20"/>
      <c r="CB12" s="20"/>
      <c r="CC12" s="20"/>
      <c r="CD12" s="20"/>
      <c r="CE12" s="20"/>
      <c r="CF12" s="20"/>
      <c r="CG12" s="20"/>
      <c r="CH12" s="20"/>
      <c r="CI12" s="20"/>
      <c r="CJ12" s="20"/>
      <c r="CK12" s="20"/>
      <c r="CL12" s="20"/>
      <c r="CM12" s="20"/>
      <c r="CN12" s="20"/>
      <c r="CO12" s="20"/>
      <c r="CP12" s="20"/>
      <c r="CQ12" s="20"/>
      <c r="CR12" s="20"/>
      <c r="CS12" s="20"/>
      <c r="CT12" s="20"/>
      <c r="CU12" s="20"/>
      <c r="CV12" s="20"/>
      <c r="CW12" s="20"/>
      <c r="CX12" s="20"/>
      <c r="CY12" s="20"/>
      <c r="CZ12" s="20"/>
      <c r="DA12" s="20"/>
      <c r="DB12" s="20"/>
      <c r="DC12" s="20"/>
      <c r="DD12" s="20"/>
      <c r="DE12" s="20"/>
      <c r="DF12" s="20"/>
      <c r="DG12" s="20"/>
      <c r="DH12" s="20"/>
      <c r="DI12" s="20"/>
      <c r="DJ12" s="20"/>
      <c r="DK12" s="20"/>
      <c r="DL12" s="20"/>
      <c r="DM12" s="20"/>
      <c r="DN12" s="20"/>
      <c r="DO12" s="20"/>
      <c r="DP12" s="20"/>
      <c r="DQ12" s="20"/>
      <c r="DR12" s="20"/>
      <c r="DS12" s="20"/>
      <c r="DT12" s="20"/>
      <c r="DU12" s="20"/>
      <c r="DV12" s="20"/>
      <c r="DW12" s="20"/>
      <c r="DX12" s="20"/>
      <c r="DY12" s="20"/>
      <c r="DZ12" s="20"/>
      <c r="EA12" s="20"/>
      <c r="EB12" s="20"/>
      <c r="EC12" s="20"/>
      <c r="ED12" s="20"/>
      <c r="EE12" s="20"/>
      <c r="EF12" s="20"/>
      <c r="EG12" s="20"/>
      <c r="EH12" s="20"/>
      <c r="EI12" s="20"/>
      <c r="EJ12" s="20"/>
      <c r="EK12" s="20"/>
      <c r="EL12" s="20"/>
      <c r="EM12" s="20"/>
      <c r="EN12" s="20"/>
      <c r="EO12" s="20"/>
      <c r="EP12" s="20"/>
      <c r="EQ12" s="20"/>
      <c r="ER12" s="20"/>
      <c r="ES12" s="20"/>
      <c r="ET12" s="20"/>
      <c r="EU12" s="20"/>
      <c r="EV12" s="20"/>
      <c r="EW12" s="20"/>
      <c r="EX12" s="20"/>
      <c r="EY12" s="20"/>
      <c r="EZ12" s="20"/>
      <c r="FA12" s="20"/>
      <c r="FB12" s="20"/>
      <c r="FC12" s="20"/>
      <c r="FD12" s="20"/>
      <c r="FE12" s="20"/>
      <c r="FF12" s="20"/>
      <c r="FG12" s="20"/>
      <c r="FH12" s="20"/>
      <c r="FI12" s="20"/>
      <c r="FJ12" s="20"/>
      <c r="FK12" s="20"/>
      <c r="FL12" s="20"/>
      <c r="FM12" s="20"/>
      <c r="FN12" s="20"/>
      <c r="FO12" s="20"/>
      <c r="FP12" s="20"/>
      <c r="FQ12" s="20"/>
      <c r="FR12" s="20"/>
      <c r="FS12" s="20"/>
      <c r="FT12" s="20"/>
      <c r="FU12" s="20"/>
      <c r="FV12" s="20"/>
      <c r="FW12" s="20"/>
      <c r="FX12" s="20"/>
      <c r="FY12" s="20"/>
      <c r="FZ12" s="20"/>
      <c r="GA12" s="20"/>
      <c r="GB12" s="20"/>
      <c r="GC12" s="20"/>
      <c r="GD12" s="20"/>
      <c r="GE12" s="20"/>
      <c r="GF12" s="20"/>
      <c r="GG12" s="20"/>
      <c r="GH12" s="20"/>
      <c r="GI12" s="20"/>
      <c r="GJ12" s="20"/>
      <c r="GK12" s="20"/>
      <c r="GL12" s="20"/>
      <c r="GM12" s="20"/>
      <c r="GN12" s="20"/>
      <c r="GO12" s="20"/>
      <c r="GP12" s="20"/>
      <c r="GQ12" s="20"/>
      <c r="GR12" s="20"/>
      <c r="GS12" s="20"/>
      <c r="GT12" s="20"/>
      <c r="GU12" s="20"/>
      <c r="GV12" s="20"/>
      <c r="GW12" s="20"/>
      <c r="GX12" s="20"/>
      <c r="GY12" s="20"/>
      <c r="GZ12" s="20"/>
      <c r="HA12" s="20"/>
      <c r="HB12" s="20"/>
      <c r="HC12" s="20"/>
      <c r="HD12" s="20"/>
      <c r="HE12" s="20"/>
      <c r="HF12" s="20"/>
      <c r="HG12" s="20"/>
      <c r="HH12" s="20"/>
      <c r="HI12" s="20"/>
      <c r="HJ12" s="20"/>
      <c r="HK12" s="20"/>
      <c r="HL12" s="20"/>
      <c r="HM12" s="20"/>
      <c r="HN12" s="20"/>
      <c r="HO12" s="20"/>
      <c r="HP12" s="20"/>
      <c r="HQ12" s="20"/>
      <c r="HR12" s="20"/>
      <c r="HS12" s="20"/>
      <c r="HT12" s="20"/>
      <c r="HU12" s="20"/>
      <c r="HV12" s="20"/>
      <c r="HW12" s="20"/>
      <c r="HX12" s="20"/>
      <c r="HY12" s="20"/>
      <c r="HZ12" s="20"/>
      <c r="IA12" s="20"/>
      <c r="IB12" s="20"/>
      <c r="IC12" s="20"/>
      <c r="ID12" s="20"/>
      <c r="IE12" s="20"/>
      <c r="IF12" s="20"/>
      <c r="IG12" s="20"/>
      <c r="IH12" s="20"/>
      <c r="II12" s="20"/>
      <c r="IJ12" s="20"/>
      <c r="IK12" s="20"/>
      <c r="IL12" s="20"/>
      <c r="IM12" s="20"/>
      <c r="IN12" s="20"/>
      <c r="IO12" s="20"/>
      <c r="IP12" s="20"/>
    </row>
    <row r="13" spans="1:250" ht="18.95" customHeight="1" x14ac:dyDescent="0.15">
      <c r="A13" s="8" t="s">
        <v>8</v>
      </c>
      <c r="B13" s="22">
        <f>404458641*0.0001</f>
        <v>40445.864099999999</v>
      </c>
      <c r="C13" s="28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  <c r="FY13" s="3"/>
      <c r="FZ13" s="3"/>
      <c r="GA13" s="3"/>
      <c r="GB13" s="3"/>
      <c r="GC13" s="3"/>
      <c r="GD13" s="3"/>
      <c r="GE13" s="3"/>
      <c r="GF13" s="3"/>
      <c r="GG13" s="3"/>
      <c r="GH13" s="3"/>
      <c r="GI13" s="3"/>
      <c r="GJ13" s="3"/>
      <c r="GK13" s="3"/>
      <c r="GL13" s="3"/>
      <c r="GM13" s="3"/>
      <c r="GN13" s="3"/>
      <c r="GO13" s="3"/>
      <c r="GP13" s="3"/>
      <c r="GQ13" s="3"/>
      <c r="GR13" s="3"/>
      <c r="GS13" s="3"/>
      <c r="GT13" s="3"/>
      <c r="GU13" s="3"/>
      <c r="GV13" s="3"/>
      <c r="GW13" s="3"/>
      <c r="GX13" s="3"/>
      <c r="GY13" s="3"/>
      <c r="GZ13" s="3"/>
      <c r="HA13" s="3"/>
      <c r="HB13" s="3"/>
      <c r="HC13" s="3"/>
      <c r="HD13" s="3"/>
      <c r="HE13" s="3"/>
      <c r="HF13" s="3"/>
      <c r="HG13" s="3"/>
      <c r="HH13" s="3"/>
      <c r="HI13" s="3"/>
      <c r="HJ13" s="3"/>
      <c r="HK13" s="3"/>
      <c r="HL13" s="3"/>
      <c r="HM13" s="3"/>
      <c r="HN13" s="3"/>
      <c r="HO13" s="3"/>
      <c r="HP13" s="3"/>
      <c r="HQ13" s="3"/>
      <c r="HR13" s="3"/>
      <c r="HS13" s="3"/>
      <c r="HT13" s="3"/>
      <c r="HU13" s="3"/>
      <c r="HV13" s="3"/>
      <c r="HW13" s="3"/>
      <c r="HX13" s="3"/>
      <c r="HY13" s="3"/>
      <c r="HZ13" s="3"/>
      <c r="IA13" s="3"/>
      <c r="IB13" s="3"/>
      <c r="IC13" s="3"/>
      <c r="ID13" s="3"/>
      <c r="IE13" s="3"/>
      <c r="IF13" s="3"/>
      <c r="IG13" s="3"/>
      <c r="IH13" s="3"/>
      <c r="II13" s="3"/>
      <c r="IJ13" s="3"/>
      <c r="IK13" s="3"/>
      <c r="IL13" s="3"/>
      <c r="IM13" s="3"/>
      <c r="IN13" s="3"/>
      <c r="IO13" s="3"/>
      <c r="IP13" s="3"/>
    </row>
    <row r="14" spans="1:250" ht="18.95" customHeight="1" x14ac:dyDescent="0.15">
      <c r="A14" s="8" t="s">
        <v>4</v>
      </c>
      <c r="B14" s="23">
        <f>265211057.73*0.0001</f>
        <v>26521.105772999999</v>
      </c>
      <c r="C14" s="28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  <c r="FY14" s="3"/>
      <c r="FZ14" s="3"/>
      <c r="GA14" s="3"/>
      <c r="GB14" s="3"/>
      <c r="GC14" s="3"/>
      <c r="GD14" s="3"/>
      <c r="GE14" s="3"/>
      <c r="GF14" s="3"/>
      <c r="GG14" s="3"/>
      <c r="GH14" s="3"/>
      <c r="GI14" s="3"/>
      <c r="GJ14" s="3"/>
      <c r="GK14" s="3"/>
      <c r="GL14" s="3"/>
      <c r="GM14" s="3"/>
      <c r="GN14" s="3"/>
      <c r="GO14" s="3"/>
      <c r="GP14" s="3"/>
      <c r="GQ14" s="3"/>
      <c r="GR14" s="3"/>
      <c r="GS14" s="3"/>
      <c r="GT14" s="3"/>
      <c r="GU14" s="3"/>
      <c r="GV14" s="3"/>
      <c r="GW14" s="3"/>
      <c r="GX14" s="3"/>
      <c r="GY14" s="3"/>
      <c r="GZ14" s="3"/>
      <c r="HA14" s="3"/>
      <c r="HB14" s="3"/>
      <c r="HC14" s="3"/>
      <c r="HD14" s="3"/>
      <c r="HE14" s="3"/>
      <c r="HF14" s="3"/>
      <c r="HG14" s="3"/>
      <c r="HH14" s="3"/>
      <c r="HI14" s="3"/>
      <c r="HJ14" s="3"/>
      <c r="HK14" s="3"/>
      <c r="HL14" s="3"/>
      <c r="HM14" s="3"/>
      <c r="HN14" s="3"/>
      <c r="HO14" s="3"/>
      <c r="HP14" s="3"/>
      <c r="HQ14" s="3"/>
      <c r="HR14" s="3"/>
      <c r="HS14" s="3"/>
      <c r="HT14" s="3"/>
      <c r="HU14" s="3"/>
      <c r="HV14" s="3"/>
      <c r="HW14" s="3"/>
      <c r="HX14" s="3"/>
      <c r="HY14" s="3"/>
      <c r="HZ14" s="3"/>
      <c r="IA14" s="3"/>
      <c r="IB14" s="3"/>
      <c r="IC14" s="3"/>
      <c r="ID14" s="3"/>
      <c r="IE14" s="3"/>
      <c r="IF14" s="3"/>
      <c r="IG14" s="3"/>
      <c r="IH14" s="3"/>
      <c r="II14" s="3"/>
      <c r="IJ14" s="3"/>
      <c r="IK14" s="3"/>
      <c r="IL14" s="3"/>
      <c r="IM14" s="3"/>
      <c r="IN14" s="3"/>
      <c r="IO14" s="3"/>
      <c r="IP14" s="3"/>
    </row>
    <row r="15" spans="1:250" ht="18.95" customHeight="1" x14ac:dyDescent="0.15">
      <c r="A15" s="8" t="s">
        <v>5</v>
      </c>
      <c r="B15" s="23">
        <f>1515605.25*0.0001</f>
        <v>151.56052500000001</v>
      </c>
      <c r="C15" s="28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  <c r="FY15" s="3"/>
      <c r="FZ15" s="3"/>
      <c r="GA15" s="3"/>
      <c r="GB15" s="3"/>
      <c r="GC15" s="3"/>
      <c r="GD15" s="3"/>
      <c r="GE15" s="3"/>
      <c r="GF15" s="3"/>
      <c r="GG15" s="3"/>
      <c r="GH15" s="3"/>
      <c r="GI15" s="3"/>
      <c r="GJ15" s="3"/>
      <c r="GK15" s="3"/>
      <c r="GL15" s="3"/>
      <c r="GM15" s="3"/>
      <c r="GN15" s="3"/>
      <c r="GO15" s="3"/>
      <c r="GP15" s="3"/>
      <c r="GQ15" s="3"/>
      <c r="GR15" s="3"/>
      <c r="GS15" s="3"/>
      <c r="GT15" s="3"/>
      <c r="GU15" s="3"/>
      <c r="GV15" s="3"/>
      <c r="GW15" s="3"/>
      <c r="GX15" s="3"/>
      <c r="GY15" s="3"/>
      <c r="GZ15" s="3"/>
      <c r="HA15" s="3"/>
      <c r="HB15" s="3"/>
      <c r="HC15" s="3"/>
      <c r="HD15" s="3"/>
      <c r="HE15" s="3"/>
      <c r="HF15" s="3"/>
      <c r="HG15" s="3"/>
      <c r="HH15" s="3"/>
      <c r="HI15" s="3"/>
      <c r="HJ15" s="3"/>
      <c r="HK15" s="3"/>
      <c r="HL15" s="3"/>
      <c r="HM15" s="3"/>
      <c r="HN15" s="3"/>
      <c r="HO15" s="3"/>
      <c r="HP15" s="3"/>
      <c r="HQ15" s="3"/>
      <c r="HR15" s="3"/>
      <c r="HS15" s="3"/>
      <c r="HT15" s="3"/>
      <c r="HU15" s="3"/>
      <c r="HV15" s="3"/>
      <c r="HW15" s="3"/>
      <c r="HX15" s="3"/>
      <c r="HY15" s="3"/>
      <c r="HZ15" s="3"/>
      <c r="IA15" s="3"/>
      <c r="IB15" s="3"/>
      <c r="IC15" s="3"/>
      <c r="ID15" s="3"/>
      <c r="IE15" s="3"/>
      <c r="IF15" s="3"/>
      <c r="IG15" s="3"/>
      <c r="IH15" s="3"/>
      <c r="II15" s="3"/>
      <c r="IJ15" s="3"/>
      <c r="IK15" s="3"/>
      <c r="IL15" s="3"/>
      <c r="IM15" s="3"/>
      <c r="IN15" s="3"/>
      <c r="IO15" s="3"/>
      <c r="IP15" s="3"/>
    </row>
    <row r="16" spans="1:250" ht="18.95" customHeight="1" x14ac:dyDescent="0.15">
      <c r="A16" s="8" t="s">
        <v>6</v>
      </c>
      <c r="B16" s="23">
        <f>137731978.02*0.0001</f>
        <v>13773.197802000002</v>
      </c>
      <c r="C16" s="28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  <c r="FY16" s="3"/>
      <c r="FZ16" s="3"/>
      <c r="GA16" s="3"/>
      <c r="GB16" s="3"/>
      <c r="GC16" s="3"/>
      <c r="GD16" s="3"/>
      <c r="GE16" s="3"/>
      <c r="GF16" s="3"/>
      <c r="GG16" s="3"/>
      <c r="GH16" s="3"/>
      <c r="GI16" s="3"/>
      <c r="GJ16" s="3"/>
      <c r="GK16" s="3"/>
      <c r="GL16" s="3"/>
      <c r="GM16" s="3"/>
      <c r="GN16" s="3"/>
      <c r="GO16" s="3"/>
      <c r="GP16" s="3"/>
      <c r="GQ16" s="3"/>
      <c r="GR16" s="3"/>
      <c r="GS16" s="3"/>
      <c r="GT16" s="3"/>
      <c r="GU16" s="3"/>
      <c r="GV16" s="3"/>
      <c r="GW16" s="3"/>
      <c r="GX16" s="3"/>
      <c r="GY16" s="3"/>
      <c r="GZ16" s="3"/>
      <c r="HA16" s="3"/>
      <c r="HB16" s="3"/>
      <c r="HC16" s="3"/>
      <c r="HD16" s="3"/>
      <c r="HE16" s="3"/>
      <c r="HF16" s="3"/>
      <c r="HG16" s="3"/>
      <c r="HH16" s="3"/>
      <c r="HI16" s="3"/>
      <c r="HJ16" s="3"/>
      <c r="HK16" s="3"/>
      <c r="HL16" s="3"/>
      <c r="HM16" s="3"/>
      <c r="HN16" s="3"/>
      <c r="HO16" s="3"/>
      <c r="HP16" s="3"/>
      <c r="HQ16" s="3"/>
      <c r="HR16" s="3"/>
      <c r="HS16" s="3"/>
      <c r="HT16" s="3"/>
      <c r="HU16" s="3"/>
      <c r="HV16" s="3"/>
      <c r="HW16" s="3"/>
      <c r="HX16" s="3"/>
      <c r="HY16" s="3"/>
      <c r="HZ16" s="3"/>
      <c r="IA16" s="3"/>
      <c r="IB16" s="3"/>
      <c r="IC16" s="3"/>
      <c r="ID16" s="3"/>
      <c r="IE16" s="3"/>
      <c r="IF16" s="3"/>
      <c r="IG16" s="3"/>
      <c r="IH16" s="3"/>
      <c r="II16" s="3"/>
      <c r="IJ16" s="3"/>
      <c r="IK16" s="3"/>
      <c r="IL16" s="3"/>
      <c r="IM16" s="3"/>
      <c r="IN16" s="3"/>
      <c r="IO16" s="3"/>
      <c r="IP16" s="3"/>
    </row>
    <row r="17" spans="1:250" ht="18.95" customHeight="1" x14ac:dyDescent="0.15">
      <c r="A17" s="8" t="s">
        <v>9</v>
      </c>
      <c r="B17" s="22"/>
      <c r="C17" s="28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  <c r="FY17" s="3"/>
      <c r="FZ17" s="3"/>
      <c r="GA17" s="3"/>
      <c r="GB17" s="3"/>
      <c r="GC17" s="3"/>
      <c r="GD17" s="3"/>
      <c r="GE17" s="3"/>
      <c r="GF17" s="3"/>
      <c r="GG17" s="3"/>
      <c r="GH17" s="3"/>
      <c r="GI17" s="3"/>
      <c r="GJ17" s="3"/>
      <c r="GK17" s="3"/>
      <c r="GL17" s="3"/>
      <c r="GM17" s="3"/>
      <c r="GN17" s="3"/>
      <c r="GO17" s="3"/>
      <c r="GP17" s="3"/>
      <c r="GQ17" s="3"/>
      <c r="GR17" s="3"/>
      <c r="GS17" s="3"/>
      <c r="GT17" s="3"/>
      <c r="GU17" s="3"/>
      <c r="GV17" s="3"/>
      <c r="GW17" s="3"/>
      <c r="GX17" s="3"/>
      <c r="GY17" s="3"/>
      <c r="GZ17" s="3"/>
      <c r="HA17" s="3"/>
      <c r="HB17" s="3"/>
      <c r="HC17" s="3"/>
      <c r="HD17" s="3"/>
      <c r="HE17" s="3"/>
      <c r="HF17" s="3"/>
      <c r="HG17" s="3"/>
      <c r="HH17" s="3"/>
      <c r="HI17" s="3"/>
      <c r="HJ17" s="3"/>
      <c r="HK17" s="3"/>
      <c r="HL17" s="3"/>
      <c r="HM17" s="3"/>
      <c r="HN17" s="3"/>
      <c r="HO17" s="3"/>
      <c r="HP17" s="3"/>
      <c r="HQ17" s="3"/>
      <c r="HR17" s="3"/>
      <c r="HS17" s="3"/>
      <c r="HT17" s="3"/>
      <c r="HU17" s="3"/>
      <c r="HV17" s="3"/>
      <c r="HW17" s="3"/>
      <c r="HX17" s="3"/>
      <c r="HY17" s="3"/>
      <c r="HZ17" s="3"/>
      <c r="IA17" s="3"/>
      <c r="IB17" s="3"/>
      <c r="IC17" s="3"/>
      <c r="ID17" s="3"/>
      <c r="IE17" s="3"/>
      <c r="IF17" s="3"/>
      <c r="IG17" s="3"/>
      <c r="IH17" s="3"/>
      <c r="II17" s="3"/>
      <c r="IJ17" s="3"/>
      <c r="IK17" s="3"/>
      <c r="IL17" s="3"/>
      <c r="IM17" s="3"/>
      <c r="IN17" s="3"/>
      <c r="IO17" s="3"/>
      <c r="IP17" s="3"/>
    </row>
    <row r="18" spans="1:250" ht="18.95" customHeight="1" x14ac:dyDescent="0.15">
      <c r="A18" s="8" t="s">
        <v>4</v>
      </c>
      <c r="B18" s="23"/>
      <c r="C18" s="28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  <c r="FY18" s="3"/>
      <c r="FZ18" s="3"/>
      <c r="GA18" s="3"/>
      <c r="GB18" s="3"/>
      <c r="GC18" s="3"/>
      <c r="GD18" s="3"/>
      <c r="GE18" s="3"/>
      <c r="GF18" s="3"/>
      <c r="GG18" s="3"/>
      <c r="GH18" s="3"/>
      <c r="GI18" s="3"/>
      <c r="GJ18" s="3"/>
      <c r="GK18" s="3"/>
      <c r="GL18" s="3"/>
      <c r="GM18" s="3"/>
      <c r="GN18" s="3"/>
      <c r="GO18" s="3"/>
      <c r="GP18" s="3"/>
      <c r="GQ18" s="3"/>
      <c r="GR18" s="3"/>
      <c r="GS18" s="3"/>
      <c r="GT18" s="3"/>
      <c r="GU18" s="3"/>
      <c r="GV18" s="3"/>
      <c r="GW18" s="3"/>
      <c r="GX18" s="3"/>
      <c r="GY18" s="3"/>
      <c r="GZ18" s="3"/>
      <c r="HA18" s="3"/>
      <c r="HB18" s="3"/>
      <c r="HC18" s="3"/>
      <c r="HD18" s="3"/>
      <c r="HE18" s="3"/>
      <c r="HF18" s="3"/>
      <c r="HG18" s="3"/>
      <c r="HH18" s="3"/>
      <c r="HI18" s="3"/>
      <c r="HJ18" s="3"/>
      <c r="HK18" s="3"/>
      <c r="HL18" s="3"/>
      <c r="HM18" s="3"/>
      <c r="HN18" s="3"/>
      <c r="HO18" s="3"/>
      <c r="HP18" s="3"/>
      <c r="HQ18" s="3"/>
      <c r="HR18" s="3"/>
      <c r="HS18" s="3"/>
      <c r="HT18" s="3"/>
      <c r="HU18" s="3"/>
      <c r="HV18" s="3"/>
      <c r="HW18" s="3"/>
      <c r="HX18" s="3"/>
      <c r="HY18" s="3"/>
      <c r="HZ18" s="3"/>
      <c r="IA18" s="3"/>
      <c r="IB18" s="3"/>
      <c r="IC18" s="3"/>
      <c r="ID18" s="3"/>
      <c r="IE18" s="3"/>
      <c r="IF18" s="3"/>
      <c r="IG18" s="3"/>
      <c r="IH18" s="3"/>
      <c r="II18" s="3"/>
      <c r="IJ18" s="3"/>
      <c r="IK18" s="3"/>
      <c r="IL18" s="3"/>
      <c r="IM18" s="3"/>
      <c r="IN18" s="3"/>
      <c r="IO18" s="3"/>
      <c r="IP18" s="3"/>
    </row>
    <row r="19" spans="1:250" ht="18.95" customHeight="1" x14ac:dyDescent="0.15">
      <c r="A19" s="8" t="s">
        <v>5</v>
      </c>
      <c r="B19" s="23"/>
      <c r="C19" s="28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  <c r="FY19" s="3"/>
      <c r="FZ19" s="3"/>
      <c r="GA19" s="3"/>
      <c r="GB19" s="3"/>
      <c r="GC19" s="3"/>
      <c r="GD19" s="3"/>
      <c r="GE19" s="3"/>
      <c r="GF19" s="3"/>
      <c r="GG19" s="3"/>
      <c r="GH19" s="3"/>
      <c r="GI19" s="3"/>
      <c r="GJ19" s="3"/>
      <c r="GK19" s="3"/>
      <c r="GL19" s="3"/>
      <c r="GM19" s="3"/>
      <c r="GN19" s="3"/>
      <c r="GO19" s="3"/>
      <c r="GP19" s="3"/>
      <c r="GQ19" s="3"/>
      <c r="GR19" s="3"/>
      <c r="GS19" s="3"/>
      <c r="GT19" s="3"/>
      <c r="GU19" s="3"/>
      <c r="GV19" s="3"/>
      <c r="GW19" s="3"/>
      <c r="GX19" s="3"/>
      <c r="GY19" s="3"/>
      <c r="GZ19" s="3"/>
      <c r="HA19" s="3"/>
      <c r="HB19" s="3"/>
      <c r="HC19" s="3"/>
      <c r="HD19" s="3"/>
      <c r="HE19" s="3"/>
      <c r="HF19" s="3"/>
      <c r="HG19" s="3"/>
      <c r="HH19" s="3"/>
      <c r="HI19" s="3"/>
      <c r="HJ19" s="3"/>
      <c r="HK19" s="3"/>
      <c r="HL19" s="3"/>
      <c r="HM19" s="3"/>
      <c r="HN19" s="3"/>
      <c r="HO19" s="3"/>
      <c r="HP19" s="3"/>
      <c r="HQ19" s="3"/>
      <c r="HR19" s="3"/>
      <c r="HS19" s="3"/>
      <c r="HT19" s="3"/>
      <c r="HU19" s="3"/>
      <c r="HV19" s="3"/>
      <c r="HW19" s="3"/>
      <c r="HX19" s="3"/>
      <c r="HY19" s="3"/>
      <c r="HZ19" s="3"/>
      <c r="IA19" s="3"/>
      <c r="IB19" s="3"/>
      <c r="IC19" s="3"/>
      <c r="ID19" s="3"/>
      <c r="IE19" s="3"/>
      <c r="IF19" s="3"/>
      <c r="IG19" s="3"/>
      <c r="IH19" s="3"/>
      <c r="II19" s="3"/>
      <c r="IJ19" s="3"/>
      <c r="IK19" s="3"/>
      <c r="IL19" s="3"/>
      <c r="IM19" s="3"/>
      <c r="IN19" s="3"/>
      <c r="IO19" s="3"/>
      <c r="IP19" s="3"/>
    </row>
    <row r="20" spans="1:250" ht="18.95" customHeight="1" x14ac:dyDescent="0.15">
      <c r="A20" s="8" t="s">
        <v>6</v>
      </c>
      <c r="B20" s="23"/>
      <c r="C20" s="28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  <c r="FY20" s="3"/>
      <c r="FZ20" s="3"/>
      <c r="GA20" s="3"/>
      <c r="GB20" s="3"/>
      <c r="GC20" s="3"/>
      <c r="GD20" s="3"/>
      <c r="GE20" s="3"/>
      <c r="GF20" s="3"/>
      <c r="GG20" s="3"/>
      <c r="GH20" s="3"/>
      <c r="GI20" s="3"/>
      <c r="GJ20" s="3"/>
      <c r="GK20" s="3"/>
      <c r="GL20" s="3"/>
      <c r="GM20" s="3"/>
      <c r="GN20" s="3"/>
      <c r="GO20" s="3"/>
      <c r="GP20" s="3"/>
      <c r="GQ20" s="3"/>
      <c r="GR20" s="3"/>
      <c r="GS20" s="3"/>
      <c r="GT20" s="3"/>
      <c r="GU20" s="3"/>
      <c r="GV20" s="3"/>
      <c r="GW20" s="3"/>
      <c r="GX20" s="3"/>
      <c r="GY20" s="3"/>
      <c r="GZ20" s="3"/>
      <c r="HA20" s="3"/>
      <c r="HB20" s="3"/>
      <c r="HC20" s="3"/>
      <c r="HD20" s="3"/>
      <c r="HE20" s="3"/>
      <c r="HF20" s="3"/>
      <c r="HG20" s="3"/>
      <c r="HH20" s="3"/>
      <c r="HI20" s="3"/>
      <c r="HJ20" s="3"/>
      <c r="HK20" s="3"/>
      <c r="HL20" s="3"/>
      <c r="HM20" s="3"/>
      <c r="HN20" s="3"/>
      <c r="HO20" s="3"/>
      <c r="HP20" s="3"/>
      <c r="HQ20" s="3"/>
      <c r="HR20" s="3"/>
      <c r="HS20" s="3"/>
      <c r="HT20" s="3"/>
      <c r="HU20" s="3"/>
      <c r="HV20" s="3"/>
      <c r="HW20" s="3"/>
      <c r="HX20" s="3"/>
      <c r="HY20" s="3"/>
      <c r="HZ20" s="3"/>
      <c r="IA20" s="3"/>
      <c r="IB20" s="3"/>
      <c r="IC20" s="3"/>
      <c r="ID20" s="3"/>
      <c r="IE20" s="3"/>
      <c r="IF20" s="3"/>
      <c r="IG20" s="3"/>
      <c r="IH20" s="3"/>
      <c r="II20" s="3"/>
      <c r="IJ20" s="3"/>
      <c r="IK20" s="3"/>
      <c r="IL20" s="3"/>
      <c r="IM20" s="3"/>
      <c r="IN20" s="3"/>
      <c r="IO20" s="3"/>
      <c r="IP20" s="3"/>
    </row>
    <row r="21" spans="1:250" ht="18.95" customHeight="1" x14ac:dyDescent="0.15">
      <c r="A21" s="8" t="s">
        <v>10</v>
      </c>
      <c r="B21" s="22">
        <f>242169379.71*0.0001</f>
        <v>24216.937971000003</v>
      </c>
      <c r="C21" s="28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  <c r="FY21" s="3"/>
      <c r="FZ21" s="3"/>
      <c r="GA21" s="3"/>
      <c r="GB21" s="3"/>
      <c r="GC21" s="3"/>
      <c r="GD21" s="3"/>
      <c r="GE21" s="3"/>
      <c r="GF21" s="3"/>
      <c r="GG21" s="3"/>
      <c r="GH21" s="3"/>
      <c r="GI21" s="3"/>
      <c r="GJ21" s="3"/>
      <c r="GK21" s="3"/>
      <c r="GL21" s="3"/>
      <c r="GM21" s="3"/>
      <c r="GN21" s="3"/>
      <c r="GO21" s="3"/>
      <c r="GP21" s="3"/>
      <c r="GQ21" s="3"/>
      <c r="GR21" s="3"/>
      <c r="GS21" s="3"/>
      <c r="GT21" s="3"/>
      <c r="GU21" s="3"/>
      <c r="GV21" s="3"/>
      <c r="GW21" s="3"/>
      <c r="GX21" s="3"/>
      <c r="GY21" s="3"/>
      <c r="GZ21" s="3"/>
      <c r="HA21" s="3"/>
      <c r="HB21" s="3"/>
      <c r="HC21" s="3"/>
      <c r="HD21" s="3"/>
      <c r="HE21" s="3"/>
      <c r="HF21" s="3"/>
      <c r="HG21" s="3"/>
      <c r="HH21" s="3"/>
      <c r="HI21" s="3"/>
      <c r="HJ21" s="3"/>
      <c r="HK21" s="3"/>
      <c r="HL21" s="3"/>
      <c r="HM21" s="3"/>
      <c r="HN21" s="3"/>
      <c r="HO21" s="3"/>
      <c r="HP21" s="3"/>
      <c r="HQ21" s="3"/>
      <c r="HR21" s="3"/>
      <c r="HS21" s="3"/>
      <c r="HT21" s="3"/>
      <c r="HU21" s="3"/>
      <c r="HV21" s="3"/>
      <c r="HW21" s="3"/>
      <c r="HX21" s="3"/>
      <c r="HY21" s="3"/>
      <c r="HZ21" s="3"/>
      <c r="IA21" s="3"/>
      <c r="IB21" s="3"/>
      <c r="IC21" s="3"/>
      <c r="ID21" s="3"/>
      <c r="IE21" s="3"/>
      <c r="IF21" s="3"/>
      <c r="IG21" s="3"/>
      <c r="IH21" s="3"/>
      <c r="II21" s="3"/>
      <c r="IJ21" s="3"/>
      <c r="IK21" s="3"/>
      <c r="IL21" s="3"/>
      <c r="IM21" s="3"/>
      <c r="IN21" s="3"/>
      <c r="IO21" s="3"/>
      <c r="IP21" s="3"/>
    </row>
    <row r="22" spans="1:250" ht="18.95" customHeight="1" x14ac:dyDescent="0.15">
      <c r="A22" s="8" t="s">
        <v>4</v>
      </c>
      <c r="B22" s="22">
        <f>238431254.27*0.0001</f>
        <v>23843.125427000003</v>
      </c>
      <c r="C22" s="28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  <c r="FY22" s="3"/>
      <c r="FZ22" s="3"/>
      <c r="GA22" s="3"/>
      <c r="GB22" s="3"/>
      <c r="GC22" s="3"/>
      <c r="GD22" s="3"/>
      <c r="GE22" s="3"/>
      <c r="GF22" s="3"/>
      <c r="GG22" s="3"/>
      <c r="GH22" s="3"/>
      <c r="GI22" s="3"/>
      <c r="GJ22" s="3"/>
      <c r="GK22" s="3"/>
      <c r="GL22" s="3"/>
      <c r="GM22" s="3"/>
      <c r="GN22" s="3"/>
      <c r="GO22" s="3"/>
      <c r="GP22" s="3"/>
      <c r="GQ22" s="3"/>
      <c r="GR22" s="3"/>
      <c r="GS22" s="3"/>
      <c r="GT22" s="3"/>
      <c r="GU22" s="3"/>
      <c r="GV22" s="3"/>
      <c r="GW22" s="3"/>
      <c r="GX22" s="3"/>
      <c r="GY22" s="3"/>
      <c r="GZ22" s="3"/>
      <c r="HA22" s="3"/>
      <c r="HB22" s="3"/>
      <c r="HC22" s="3"/>
      <c r="HD22" s="3"/>
      <c r="HE22" s="3"/>
      <c r="HF22" s="3"/>
      <c r="HG22" s="3"/>
      <c r="HH22" s="3"/>
      <c r="HI22" s="3"/>
      <c r="HJ22" s="3"/>
      <c r="HK22" s="3"/>
      <c r="HL22" s="3"/>
      <c r="HM22" s="3"/>
      <c r="HN22" s="3"/>
      <c r="HO22" s="3"/>
      <c r="HP22" s="3"/>
      <c r="HQ22" s="3"/>
      <c r="HR22" s="3"/>
      <c r="HS22" s="3"/>
      <c r="HT22" s="3"/>
      <c r="HU22" s="3"/>
      <c r="HV22" s="3"/>
      <c r="HW22" s="3"/>
      <c r="HX22" s="3"/>
      <c r="HY22" s="3"/>
      <c r="HZ22" s="3"/>
      <c r="IA22" s="3"/>
      <c r="IB22" s="3"/>
      <c r="IC22" s="3"/>
      <c r="ID22" s="3"/>
      <c r="IE22" s="3"/>
      <c r="IF22" s="3"/>
      <c r="IG22" s="3"/>
      <c r="IH22" s="3"/>
      <c r="II22" s="3"/>
      <c r="IJ22" s="3"/>
      <c r="IK22" s="3"/>
      <c r="IL22" s="3"/>
      <c r="IM22" s="3"/>
      <c r="IN22" s="3"/>
      <c r="IO22" s="3"/>
      <c r="IP22" s="3"/>
    </row>
    <row r="23" spans="1:250" ht="18.95" customHeight="1" x14ac:dyDescent="0.15">
      <c r="A23" s="8" t="s">
        <v>5</v>
      </c>
      <c r="B23" s="22">
        <f>3646531.83*0.0001</f>
        <v>364.65318300000001</v>
      </c>
      <c r="C23" s="28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  <c r="FY23" s="3"/>
      <c r="FZ23" s="3"/>
      <c r="GA23" s="3"/>
      <c r="GB23" s="3"/>
      <c r="GC23" s="3"/>
      <c r="GD23" s="3"/>
      <c r="GE23" s="3"/>
      <c r="GF23" s="3"/>
      <c r="GG23" s="3"/>
      <c r="GH23" s="3"/>
      <c r="GI23" s="3"/>
      <c r="GJ23" s="3"/>
      <c r="GK23" s="3"/>
      <c r="GL23" s="3"/>
      <c r="GM23" s="3"/>
      <c r="GN23" s="3"/>
      <c r="GO23" s="3"/>
      <c r="GP23" s="3"/>
      <c r="GQ23" s="3"/>
      <c r="GR23" s="3"/>
      <c r="GS23" s="3"/>
      <c r="GT23" s="3"/>
      <c r="GU23" s="3"/>
      <c r="GV23" s="3"/>
      <c r="GW23" s="3"/>
      <c r="GX23" s="3"/>
      <c r="GY23" s="3"/>
      <c r="GZ23" s="3"/>
      <c r="HA23" s="3"/>
      <c r="HB23" s="3"/>
      <c r="HC23" s="3"/>
      <c r="HD23" s="3"/>
      <c r="HE23" s="3"/>
      <c r="HF23" s="3"/>
      <c r="HG23" s="3"/>
      <c r="HH23" s="3"/>
      <c r="HI23" s="3"/>
      <c r="HJ23" s="3"/>
      <c r="HK23" s="3"/>
      <c r="HL23" s="3"/>
      <c r="HM23" s="3"/>
      <c r="HN23" s="3"/>
      <c r="HO23" s="3"/>
      <c r="HP23" s="3"/>
      <c r="HQ23" s="3"/>
      <c r="HR23" s="3"/>
      <c r="HS23" s="3"/>
      <c r="HT23" s="3"/>
      <c r="HU23" s="3"/>
      <c r="HV23" s="3"/>
      <c r="HW23" s="3"/>
      <c r="HX23" s="3"/>
      <c r="HY23" s="3"/>
      <c r="HZ23" s="3"/>
      <c r="IA23" s="3"/>
      <c r="IB23" s="3"/>
      <c r="IC23" s="3"/>
      <c r="ID23" s="3"/>
      <c r="IE23" s="3"/>
      <c r="IF23" s="3"/>
      <c r="IG23" s="3"/>
      <c r="IH23" s="3"/>
      <c r="II23" s="3"/>
      <c r="IJ23" s="3"/>
      <c r="IK23" s="3"/>
      <c r="IL23" s="3"/>
      <c r="IM23" s="3"/>
      <c r="IN23" s="3"/>
      <c r="IO23" s="3"/>
      <c r="IP23" s="3"/>
    </row>
    <row r="24" spans="1:250" ht="18.95" customHeight="1" x14ac:dyDescent="0.15">
      <c r="A24" s="8" t="s">
        <v>6</v>
      </c>
      <c r="B24" s="24">
        <v>0</v>
      </c>
      <c r="C24" s="28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  <c r="FY24" s="3"/>
      <c r="FZ24" s="3"/>
      <c r="GA24" s="3"/>
      <c r="GB24" s="3"/>
      <c r="GC24" s="3"/>
      <c r="GD24" s="3"/>
      <c r="GE24" s="3"/>
      <c r="GF24" s="3"/>
      <c r="GG24" s="3"/>
      <c r="GH24" s="3"/>
      <c r="GI24" s="3"/>
      <c r="GJ24" s="3"/>
      <c r="GK24" s="3"/>
      <c r="GL24" s="3"/>
      <c r="GM24" s="3"/>
      <c r="GN24" s="3"/>
      <c r="GO24" s="3"/>
      <c r="GP24" s="3"/>
      <c r="GQ24" s="3"/>
      <c r="GR24" s="3"/>
      <c r="GS24" s="3"/>
      <c r="GT24" s="3"/>
      <c r="GU24" s="3"/>
      <c r="GV24" s="3"/>
      <c r="GW24" s="3"/>
      <c r="GX24" s="3"/>
      <c r="GY24" s="3"/>
      <c r="GZ24" s="3"/>
      <c r="HA24" s="3"/>
      <c r="HB24" s="3"/>
      <c r="HC24" s="3"/>
      <c r="HD24" s="3"/>
      <c r="HE24" s="3"/>
      <c r="HF24" s="3"/>
      <c r="HG24" s="3"/>
      <c r="HH24" s="3"/>
      <c r="HI24" s="3"/>
      <c r="HJ24" s="3"/>
      <c r="HK24" s="3"/>
      <c r="HL24" s="3"/>
      <c r="HM24" s="3"/>
      <c r="HN24" s="3"/>
      <c r="HO24" s="3"/>
      <c r="HP24" s="3"/>
      <c r="HQ24" s="3"/>
      <c r="HR24" s="3"/>
      <c r="HS24" s="3"/>
      <c r="HT24" s="3"/>
      <c r="HU24" s="3"/>
      <c r="HV24" s="3"/>
      <c r="HW24" s="3"/>
      <c r="HX24" s="3"/>
      <c r="HY24" s="3"/>
      <c r="HZ24" s="3"/>
      <c r="IA24" s="3"/>
      <c r="IB24" s="3"/>
      <c r="IC24" s="3"/>
      <c r="ID24" s="3"/>
      <c r="IE24" s="3"/>
      <c r="IF24" s="3"/>
      <c r="IG24" s="3"/>
      <c r="IH24" s="3"/>
      <c r="II24" s="3"/>
      <c r="IJ24" s="3"/>
      <c r="IK24" s="3"/>
      <c r="IL24" s="3"/>
      <c r="IM24" s="3"/>
      <c r="IN24" s="3"/>
      <c r="IO24" s="3"/>
      <c r="IP24" s="3"/>
    </row>
    <row r="25" spans="1:250" ht="18.95" customHeight="1" x14ac:dyDescent="0.15">
      <c r="A25" s="27" t="s">
        <v>48</v>
      </c>
      <c r="B25" s="26">
        <f>26278133.04*0.0001</f>
        <v>2627.8133040000002</v>
      </c>
      <c r="C25" s="28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  <c r="FY25" s="3"/>
      <c r="FZ25" s="3"/>
      <c r="GA25" s="3"/>
      <c r="GB25" s="3"/>
      <c r="GC25" s="3"/>
      <c r="GD25" s="3"/>
      <c r="GE25" s="3"/>
      <c r="GF25" s="3"/>
      <c r="GG25" s="3"/>
      <c r="GH25" s="3"/>
      <c r="GI25" s="3"/>
      <c r="GJ25" s="3"/>
      <c r="GK25" s="3"/>
      <c r="GL25" s="3"/>
      <c r="GM25" s="3"/>
      <c r="GN25" s="3"/>
      <c r="GO25" s="3"/>
      <c r="GP25" s="3"/>
      <c r="GQ25" s="3"/>
      <c r="GR25" s="3"/>
      <c r="GS25" s="3"/>
      <c r="GT25" s="3"/>
      <c r="GU25" s="3"/>
      <c r="GV25" s="3"/>
      <c r="GW25" s="3"/>
      <c r="GX25" s="3"/>
      <c r="GY25" s="3"/>
      <c r="GZ25" s="3"/>
      <c r="HA25" s="3"/>
      <c r="HB25" s="3"/>
      <c r="HC25" s="3"/>
      <c r="HD25" s="3"/>
      <c r="HE25" s="3"/>
      <c r="HF25" s="3"/>
      <c r="HG25" s="3"/>
      <c r="HH25" s="3"/>
      <c r="HI25" s="3"/>
      <c r="HJ25" s="3"/>
      <c r="HK25" s="3"/>
      <c r="HL25" s="3"/>
      <c r="HM25" s="3"/>
      <c r="HN25" s="3"/>
      <c r="HO25" s="3"/>
      <c r="HP25" s="3"/>
      <c r="HQ25" s="3"/>
      <c r="HR25" s="3"/>
      <c r="HS25" s="3"/>
      <c r="HT25" s="3"/>
      <c r="HU25" s="3"/>
      <c r="HV25" s="3"/>
      <c r="HW25" s="3"/>
      <c r="HX25" s="3"/>
      <c r="HY25" s="3"/>
      <c r="HZ25" s="3"/>
      <c r="IA25" s="3"/>
      <c r="IB25" s="3"/>
      <c r="IC25" s="3"/>
      <c r="ID25" s="3"/>
      <c r="IE25" s="3"/>
      <c r="IF25" s="3"/>
      <c r="IG25" s="3"/>
      <c r="IH25" s="3"/>
      <c r="II25" s="3"/>
      <c r="IJ25" s="3"/>
      <c r="IK25" s="3"/>
      <c r="IL25" s="3"/>
      <c r="IM25" s="3"/>
      <c r="IN25" s="3"/>
      <c r="IO25" s="3"/>
      <c r="IP25" s="3"/>
    </row>
    <row r="26" spans="1:250" ht="18.95" customHeight="1" x14ac:dyDescent="0.15">
      <c r="A26" s="8" t="s">
        <v>4</v>
      </c>
      <c r="B26" s="23">
        <f>6601810*0.0001</f>
        <v>660.18100000000004</v>
      </c>
      <c r="C26" s="28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  <c r="FY26" s="3"/>
      <c r="FZ26" s="3"/>
      <c r="GA26" s="3"/>
      <c r="GB26" s="3"/>
      <c r="GC26" s="3"/>
      <c r="GD26" s="3"/>
      <c r="GE26" s="3"/>
      <c r="GF26" s="3"/>
      <c r="GG26" s="3"/>
      <c r="GH26" s="3"/>
      <c r="GI26" s="3"/>
      <c r="GJ26" s="3"/>
      <c r="GK26" s="3"/>
      <c r="GL26" s="3"/>
      <c r="GM26" s="3"/>
      <c r="GN26" s="3"/>
      <c r="GO26" s="3"/>
      <c r="GP26" s="3"/>
      <c r="GQ26" s="3"/>
      <c r="GR26" s="3"/>
      <c r="GS26" s="3"/>
      <c r="GT26" s="3"/>
      <c r="GU26" s="3"/>
      <c r="GV26" s="3"/>
      <c r="GW26" s="3"/>
      <c r="GX26" s="3"/>
      <c r="GY26" s="3"/>
      <c r="GZ26" s="3"/>
      <c r="HA26" s="3"/>
      <c r="HB26" s="3"/>
      <c r="HC26" s="3"/>
      <c r="HD26" s="3"/>
      <c r="HE26" s="3"/>
      <c r="HF26" s="3"/>
      <c r="HG26" s="3"/>
      <c r="HH26" s="3"/>
      <c r="HI26" s="3"/>
      <c r="HJ26" s="3"/>
      <c r="HK26" s="3"/>
      <c r="HL26" s="3"/>
      <c r="HM26" s="3"/>
      <c r="HN26" s="3"/>
      <c r="HO26" s="3"/>
      <c r="HP26" s="3"/>
      <c r="HQ26" s="3"/>
      <c r="HR26" s="3"/>
      <c r="HS26" s="3"/>
      <c r="HT26" s="3"/>
      <c r="HU26" s="3"/>
      <c r="HV26" s="3"/>
      <c r="HW26" s="3"/>
      <c r="HX26" s="3"/>
      <c r="HY26" s="3"/>
      <c r="HZ26" s="3"/>
      <c r="IA26" s="3"/>
      <c r="IB26" s="3"/>
      <c r="IC26" s="3"/>
      <c r="ID26" s="3"/>
      <c r="IE26" s="3"/>
      <c r="IF26" s="3"/>
      <c r="IG26" s="3"/>
      <c r="IH26" s="3"/>
      <c r="II26" s="3"/>
      <c r="IJ26" s="3"/>
      <c r="IK26" s="3"/>
      <c r="IL26" s="3"/>
      <c r="IM26" s="3"/>
      <c r="IN26" s="3"/>
      <c r="IO26" s="3"/>
      <c r="IP26" s="3"/>
    </row>
    <row r="27" spans="1:250" ht="18.95" customHeight="1" x14ac:dyDescent="0.15">
      <c r="A27" s="8" t="s">
        <v>5</v>
      </c>
      <c r="B27" s="23">
        <f>397063.04*0.0001</f>
        <v>39.706304000000003</v>
      </c>
      <c r="C27" s="28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  <c r="FY27" s="3"/>
      <c r="FZ27" s="3"/>
      <c r="GA27" s="3"/>
      <c r="GB27" s="3"/>
      <c r="GC27" s="3"/>
      <c r="GD27" s="3"/>
      <c r="GE27" s="3"/>
      <c r="GF27" s="3"/>
      <c r="GG27" s="3"/>
      <c r="GH27" s="3"/>
      <c r="GI27" s="3"/>
      <c r="GJ27" s="3"/>
      <c r="GK27" s="3"/>
      <c r="GL27" s="3"/>
      <c r="GM27" s="3"/>
      <c r="GN27" s="3"/>
      <c r="GO27" s="3"/>
      <c r="GP27" s="3"/>
      <c r="GQ27" s="3"/>
      <c r="GR27" s="3"/>
      <c r="GS27" s="3"/>
      <c r="GT27" s="3"/>
      <c r="GU27" s="3"/>
      <c r="GV27" s="3"/>
      <c r="GW27" s="3"/>
      <c r="GX27" s="3"/>
      <c r="GY27" s="3"/>
      <c r="GZ27" s="3"/>
      <c r="HA27" s="3"/>
      <c r="HB27" s="3"/>
      <c r="HC27" s="3"/>
      <c r="HD27" s="3"/>
      <c r="HE27" s="3"/>
      <c r="HF27" s="3"/>
      <c r="HG27" s="3"/>
      <c r="HH27" s="3"/>
      <c r="HI27" s="3"/>
      <c r="HJ27" s="3"/>
      <c r="HK27" s="3"/>
      <c r="HL27" s="3"/>
      <c r="HM27" s="3"/>
      <c r="HN27" s="3"/>
      <c r="HO27" s="3"/>
      <c r="HP27" s="3"/>
      <c r="HQ27" s="3"/>
      <c r="HR27" s="3"/>
      <c r="HS27" s="3"/>
      <c r="HT27" s="3"/>
      <c r="HU27" s="3"/>
      <c r="HV27" s="3"/>
      <c r="HW27" s="3"/>
      <c r="HX27" s="3"/>
      <c r="HY27" s="3"/>
      <c r="HZ27" s="3"/>
      <c r="IA27" s="3"/>
      <c r="IB27" s="3"/>
      <c r="IC27" s="3"/>
      <c r="ID27" s="3"/>
      <c r="IE27" s="3"/>
      <c r="IF27" s="3"/>
      <c r="IG27" s="3"/>
      <c r="IH27" s="3"/>
      <c r="II27" s="3"/>
      <c r="IJ27" s="3"/>
      <c r="IK27" s="3"/>
      <c r="IL27" s="3"/>
      <c r="IM27" s="3"/>
      <c r="IN27" s="3"/>
      <c r="IO27" s="3"/>
      <c r="IP27" s="3"/>
    </row>
    <row r="28" spans="1:250" ht="18.95" customHeight="1" x14ac:dyDescent="0.15">
      <c r="A28" s="8" t="s">
        <v>6</v>
      </c>
      <c r="B28" s="23">
        <f>19279260*0.0001</f>
        <v>1927.9260000000002</v>
      </c>
      <c r="C28" s="28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  <c r="FY28" s="3"/>
      <c r="FZ28" s="3"/>
      <c r="GA28" s="3"/>
      <c r="GB28" s="3"/>
      <c r="GC28" s="3"/>
      <c r="GD28" s="3"/>
      <c r="GE28" s="3"/>
      <c r="GF28" s="3"/>
      <c r="GG28" s="3"/>
      <c r="GH28" s="3"/>
      <c r="GI28" s="3"/>
      <c r="GJ28" s="3"/>
      <c r="GK28" s="3"/>
      <c r="GL28" s="3"/>
      <c r="GM28" s="3"/>
      <c r="GN28" s="3"/>
      <c r="GO28" s="3"/>
      <c r="GP28" s="3"/>
      <c r="GQ28" s="3"/>
      <c r="GR28" s="3"/>
      <c r="GS28" s="3"/>
      <c r="GT28" s="3"/>
      <c r="GU28" s="3"/>
      <c r="GV28" s="3"/>
      <c r="GW28" s="3"/>
      <c r="GX28" s="3"/>
      <c r="GY28" s="3"/>
      <c r="GZ28" s="3"/>
      <c r="HA28" s="3"/>
      <c r="HB28" s="3"/>
      <c r="HC28" s="3"/>
      <c r="HD28" s="3"/>
      <c r="HE28" s="3"/>
      <c r="HF28" s="3"/>
      <c r="HG28" s="3"/>
      <c r="HH28" s="3"/>
      <c r="HI28" s="3"/>
      <c r="HJ28" s="3"/>
      <c r="HK28" s="3"/>
      <c r="HL28" s="3"/>
      <c r="HM28" s="3"/>
      <c r="HN28" s="3"/>
      <c r="HO28" s="3"/>
      <c r="HP28" s="3"/>
      <c r="HQ28" s="3"/>
      <c r="HR28" s="3"/>
      <c r="HS28" s="3"/>
      <c r="HT28" s="3"/>
      <c r="HU28" s="3"/>
      <c r="HV28" s="3"/>
      <c r="HW28" s="3"/>
      <c r="HX28" s="3"/>
      <c r="HY28" s="3"/>
      <c r="HZ28" s="3"/>
      <c r="IA28" s="3"/>
      <c r="IB28" s="3"/>
      <c r="IC28" s="3"/>
      <c r="ID28" s="3"/>
      <c r="IE28" s="3"/>
      <c r="IF28" s="3"/>
      <c r="IG28" s="3"/>
      <c r="IH28" s="3"/>
      <c r="II28" s="3"/>
      <c r="IJ28" s="3"/>
      <c r="IK28" s="3"/>
      <c r="IL28" s="3"/>
      <c r="IM28" s="3"/>
      <c r="IN28" s="3"/>
      <c r="IO28" s="3"/>
      <c r="IP28" s="3"/>
    </row>
    <row r="29" spans="1:250" ht="18.95" customHeight="1" x14ac:dyDescent="0.15">
      <c r="A29" s="8" t="s">
        <v>11</v>
      </c>
      <c r="B29" s="22">
        <f>16204194.94*0.0001</f>
        <v>1620.419494</v>
      </c>
      <c r="C29" s="28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  <c r="FY29" s="3"/>
      <c r="FZ29" s="3"/>
      <c r="GA29" s="3"/>
      <c r="GB29" s="3"/>
      <c r="GC29" s="3"/>
      <c r="GD29" s="3"/>
      <c r="GE29" s="3"/>
      <c r="GF29" s="3"/>
      <c r="GG29" s="3"/>
      <c r="GH29" s="3"/>
      <c r="GI29" s="3"/>
      <c r="GJ29" s="3"/>
      <c r="GK29" s="3"/>
      <c r="GL29" s="3"/>
      <c r="GM29" s="3"/>
      <c r="GN29" s="3"/>
      <c r="GO29" s="3"/>
      <c r="GP29" s="3"/>
      <c r="GQ29" s="3"/>
      <c r="GR29" s="3"/>
      <c r="GS29" s="3"/>
      <c r="GT29" s="3"/>
      <c r="GU29" s="3"/>
      <c r="GV29" s="3"/>
      <c r="GW29" s="3"/>
      <c r="GX29" s="3"/>
      <c r="GY29" s="3"/>
      <c r="GZ29" s="3"/>
      <c r="HA29" s="3"/>
      <c r="HB29" s="3"/>
      <c r="HC29" s="3"/>
      <c r="HD29" s="3"/>
      <c r="HE29" s="3"/>
      <c r="HF29" s="3"/>
      <c r="HG29" s="3"/>
      <c r="HH29" s="3"/>
      <c r="HI29" s="3"/>
      <c r="HJ29" s="3"/>
      <c r="HK29" s="3"/>
      <c r="HL29" s="3"/>
      <c r="HM29" s="3"/>
      <c r="HN29" s="3"/>
      <c r="HO29" s="3"/>
      <c r="HP29" s="3"/>
      <c r="HQ29" s="3"/>
      <c r="HR29" s="3"/>
      <c r="HS29" s="3"/>
      <c r="HT29" s="3"/>
      <c r="HU29" s="3"/>
      <c r="HV29" s="3"/>
      <c r="HW29" s="3"/>
      <c r="HX29" s="3"/>
      <c r="HY29" s="3"/>
      <c r="HZ29" s="3"/>
      <c r="IA29" s="3"/>
      <c r="IB29" s="3"/>
      <c r="IC29" s="3"/>
      <c r="ID29" s="3"/>
      <c r="IE29" s="3"/>
      <c r="IF29" s="3"/>
      <c r="IG29" s="3"/>
      <c r="IH29" s="3"/>
      <c r="II29" s="3"/>
      <c r="IJ29" s="3"/>
      <c r="IK29" s="3"/>
      <c r="IL29" s="3"/>
      <c r="IM29" s="3"/>
      <c r="IN29" s="3"/>
      <c r="IO29" s="3"/>
      <c r="IP29" s="3"/>
    </row>
    <row r="30" spans="1:250" ht="18.95" customHeight="1" x14ac:dyDescent="0.15">
      <c r="A30" s="8" t="s">
        <v>4</v>
      </c>
      <c r="B30" s="22">
        <f>15657541*0.0001</f>
        <v>1565.7541000000001</v>
      </c>
      <c r="C30" s="28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  <c r="FY30" s="3"/>
      <c r="FZ30" s="3"/>
      <c r="GA30" s="3"/>
      <c r="GB30" s="3"/>
      <c r="GC30" s="3"/>
      <c r="GD30" s="3"/>
      <c r="GE30" s="3"/>
      <c r="GF30" s="3"/>
      <c r="GG30" s="3"/>
      <c r="GH30" s="3"/>
      <c r="GI30" s="3"/>
      <c r="GJ30" s="3"/>
      <c r="GK30" s="3"/>
      <c r="GL30" s="3"/>
      <c r="GM30" s="3"/>
      <c r="GN30" s="3"/>
      <c r="GO30" s="3"/>
      <c r="GP30" s="3"/>
      <c r="GQ30" s="3"/>
      <c r="GR30" s="3"/>
      <c r="GS30" s="3"/>
      <c r="GT30" s="3"/>
      <c r="GU30" s="3"/>
      <c r="GV30" s="3"/>
      <c r="GW30" s="3"/>
      <c r="GX30" s="3"/>
      <c r="GY30" s="3"/>
      <c r="GZ30" s="3"/>
      <c r="HA30" s="3"/>
      <c r="HB30" s="3"/>
      <c r="HC30" s="3"/>
      <c r="HD30" s="3"/>
      <c r="HE30" s="3"/>
      <c r="HF30" s="3"/>
      <c r="HG30" s="3"/>
      <c r="HH30" s="3"/>
      <c r="HI30" s="3"/>
      <c r="HJ30" s="3"/>
      <c r="HK30" s="3"/>
      <c r="HL30" s="3"/>
      <c r="HM30" s="3"/>
      <c r="HN30" s="3"/>
      <c r="HO30" s="3"/>
      <c r="HP30" s="3"/>
      <c r="HQ30" s="3"/>
      <c r="HR30" s="3"/>
      <c r="HS30" s="3"/>
      <c r="HT30" s="3"/>
      <c r="HU30" s="3"/>
      <c r="HV30" s="3"/>
      <c r="HW30" s="3"/>
      <c r="HX30" s="3"/>
      <c r="HY30" s="3"/>
      <c r="HZ30" s="3"/>
      <c r="IA30" s="3"/>
      <c r="IB30" s="3"/>
      <c r="IC30" s="3"/>
      <c r="ID30" s="3"/>
      <c r="IE30" s="3"/>
      <c r="IF30" s="3"/>
      <c r="IG30" s="3"/>
      <c r="IH30" s="3"/>
      <c r="II30" s="3"/>
      <c r="IJ30" s="3"/>
      <c r="IK30" s="3"/>
      <c r="IL30" s="3"/>
      <c r="IM30" s="3"/>
      <c r="IN30" s="3"/>
      <c r="IO30" s="3"/>
      <c r="IP30" s="3"/>
    </row>
    <row r="31" spans="1:250" ht="18.95" customHeight="1" x14ac:dyDescent="0.15">
      <c r="A31" s="8" t="s">
        <v>5</v>
      </c>
      <c r="B31" s="23">
        <f>540196.11*0.0001</f>
        <v>54.019611000000005</v>
      </c>
      <c r="C31" s="28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  <c r="FY31" s="3"/>
      <c r="FZ31" s="3"/>
      <c r="GA31" s="3"/>
      <c r="GB31" s="3"/>
      <c r="GC31" s="3"/>
      <c r="GD31" s="3"/>
      <c r="GE31" s="3"/>
      <c r="GF31" s="3"/>
      <c r="GG31" s="3"/>
      <c r="GH31" s="3"/>
      <c r="GI31" s="3"/>
      <c r="GJ31" s="3"/>
      <c r="GK31" s="3"/>
      <c r="GL31" s="3"/>
      <c r="GM31" s="3"/>
      <c r="GN31" s="3"/>
      <c r="GO31" s="3"/>
      <c r="GP31" s="3"/>
      <c r="GQ31" s="3"/>
      <c r="GR31" s="3"/>
      <c r="GS31" s="3"/>
      <c r="GT31" s="3"/>
      <c r="GU31" s="3"/>
      <c r="GV31" s="3"/>
      <c r="GW31" s="3"/>
      <c r="GX31" s="3"/>
      <c r="GY31" s="3"/>
      <c r="GZ31" s="3"/>
      <c r="HA31" s="3"/>
      <c r="HB31" s="3"/>
      <c r="HC31" s="3"/>
      <c r="HD31" s="3"/>
      <c r="HE31" s="3"/>
      <c r="HF31" s="3"/>
      <c r="HG31" s="3"/>
      <c r="HH31" s="3"/>
      <c r="HI31" s="3"/>
      <c r="HJ31" s="3"/>
      <c r="HK31" s="3"/>
      <c r="HL31" s="3"/>
      <c r="HM31" s="3"/>
      <c r="HN31" s="3"/>
      <c r="HO31" s="3"/>
      <c r="HP31" s="3"/>
      <c r="HQ31" s="3"/>
      <c r="HR31" s="3"/>
      <c r="HS31" s="3"/>
      <c r="HT31" s="3"/>
      <c r="HU31" s="3"/>
      <c r="HV31" s="3"/>
      <c r="HW31" s="3"/>
      <c r="HX31" s="3"/>
      <c r="HY31" s="3"/>
      <c r="HZ31" s="3"/>
      <c r="IA31" s="3"/>
      <c r="IB31" s="3"/>
      <c r="IC31" s="3"/>
      <c r="ID31" s="3"/>
      <c r="IE31" s="3"/>
      <c r="IF31" s="3"/>
      <c r="IG31" s="3"/>
      <c r="IH31" s="3"/>
      <c r="II31" s="3"/>
      <c r="IJ31" s="3"/>
      <c r="IK31" s="3"/>
      <c r="IL31" s="3"/>
      <c r="IM31" s="3"/>
      <c r="IN31" s="3"/>
      <c r="IO31" s="3"/>
      <c r="IP31" s="3"/>
    </row>
    <row r="32" spans="1:250" ht="18.95" customHeight="1" x14ac:dyDescent="0.15">
      <c r="A32" s="8" t="s">
        <v>6</v>
      </c>
      <c r="B32" s="25"/>
      <c r="C32" s="28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  <c r="FY32" s="3"/>
      <c r="FZ32" s="3"/>
      <c r="GA32" s="3"/>
      <c r="GB32" s="3"/>
      <c r="GC32" s="3"/>
      <c r="GD32" s="3"/>
      <c r="GE32" s="3"/>
      <c r="GF32" s="3"/>
      <c r="GG32" s="3"/>
      <c r="GH32" s="3"/>
      <c r="GI32" s="3"/>
      <c r="GJ32" s="3"/>
      <c r="GK32" s="3"/>
      <c r="GL32" s="3"/>
      <c r="GM32" s="3"/>
      <c r="GN32" s="3"/>
      <c r="GO32" s="3"/>
      <c r="GP32" s="3"/>
      <c r="GQ32" s="3"/>
      <c r="GR32" s="3"/>
      <c r="GS32" s="3"/>
      <c r="GT32" s="3"/>
      <c r="GU32" s="3"/>
      <c r="GV32" s="3"/>
      <c r="GW32" s="3"/>
      <c r="GX32" s="3"/>
      <c r="GY32" s="3"/>
      <c r="GZ32" s="3"/>
      <c r="HA32" s="3"/>
      <c r="HB32" s="3"/>
      <c r="HC32" s="3"/>
      <c r="HD32" s="3"/>
      <c r="HE32" s="3"/>
      <c r="HF32" s="3"/>
      <c r="HG32" s="3"/>
      <c r="HH32" s="3"/>
      <c r="HI32" s="3"/>
      <c r="HJ32" s="3"/>
      <c r="HK32" s="3"/>
      <c r="HL32" s="3"/>
      <c r="HM32" s="3"/>
      <c r="HN32" s="3"/>
      <c r="HO32" s="3"/>
      <c r="HP32" s="3"/>
      <c r="HQ32" s="3"/>
      <c r="HR32" s="3"/>
      <c r="HS32" s="3"/>
      <c r="HT32" s="3"/>
      <c r="HU32" s="3"/>
      <c r="HV32" s="3"/>
      <c r="HW32" s="3"/>
      <c r="HX32" s="3"/>
      <c r="HY32" s="3"/>
      <c r="HZ32" s="3"/>
      <c r="IA32" s="3"/>
      <c r="IB32" s="3"/>
      <c r="IC32" s="3"/>
      <c r="ID32" s="3"/>
      <c r="IE32" s="3"/>
      <c r="IF32" s="3"/>
      <c r="IG32" s="3"/>
      <c r="IH32" s="3"/>
      <c r="II32" s="3"/>
      <c r="IJ32" s="3"/>
      <c r="IK32" s="3"/>
      <c r="IL32" s="3"/>
      <c r="IM32" s="3"/>
      <c r="IN32" s="3"/>
      <c r="IO32" s="3"/>
      <c r="IP32" s="3"/>
    </row>
    <row r="33" spans="1:250" ht="18.95" customHeight="1" x14ac:dyDescent="0.15">
      <c r="A33" s="8" t="s">
        <v>12</v>
      </c>
      <c r="B33" s="22">
        <f>55209182.95*0.0001</f>
        <v>5520.9182950000004</v>
      </c>
      <c r="C33" s="28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  <c r="FY33" s="3"/>
      <c r="FZ33" s="3"/>
      <c r="GA33" s="3"/>
      <c r="GB33" s="3"/>
      <c r="GC33" s="3"/>
      <c r="GD33" s="3"/>
      <c r="GE33" s="3"/>
      <c r="GF33" s="3"/>
      <c r="GG33" s="3"/>
      <c r="GH33" s="3"/>
      <c r="GI33" s="3"/>
      <c r="GJ33" s="3"/>
      <c r="GK33" s="3"/>
      <c r="GL33" s="3"/>
      <c r="GM33" s="3"/>
      <c r="GN33" s="3"/>
      <c r="GO33" s="3"/>
      <c r="GP33" s="3"/>
      <c r="GQ33" s="3"/>
      <c r="GR33" s="3"/>
      <c r="GS33" s="3"/>
      <c r="GT33" s="3"/>
      <c r="GU33" s="3"/>
      <c r="GV33" s="3"/>
      <c r="GW33" s="3"/>
      <c r="GX33" s="3"/>
      <c r="GY33" s="3"/>
      <c r="GZ33" s="3"/>
      <c r="HA33" s="3"/>
      <c r="HB33" s="3"/>
      <c r="HC33" s="3"/>
      <c r="HD33" s="3"/>
      <c r="HE33" s="3"/>
      <c r="HF33" s="3"/>
      <c r="HG33" s="3"/>
      <c r="HH33" s="3"/>
      <c r="HI33" s="3"/>
      <c r="HJ33" s="3"/>
      <c r="HK33" s="3"/>
      <c r="HL33" s="3"/>
      <c r="HM33" s="3"/>
      <c r="HN33" s="3"/>
      <c r="HO33" s="3"/>
      <c r="HP33" s="3"/>
      <c r="HQ33" s="3"/>
      <c r="HR33" s="3"/>
      <c r="HS33" s="3"/>
      <c r="HT33" s="3"/>
      <c r="HU33" s="3"/>
      <c r="HV33" s="3"/>
      <c r="HW33" s="3"/>
      <c r="HX33" s="3"/>
      <c r="HY33" s="3"/>
      <c r="HZ33" s="3"/>
      <c r="IA33" s="3"/>
      <c r="IB33" s="3"/>
      <c r="IC33" s="3"/>
      <c r="ID33" s="3"/>
      <c r="IE33" s="3"/>
      <c r="IF33" s="3"/>
      <c r="IG33" s="3"/>
      <c r="IH33" s="3"/>
      <c r="II33" s="3"/>
      <c r="IJ33" s="3"/>
      <c r="IK33" s="3"/>
      <c r="IL33" s="3"/>
      <c r="IM33" s="3"/>
      <c r="IN33" s="3"/>
      <c r="IO33" s="3"/>
      <c r="IP33" s="3"/>
    </row>
    <row r="34" spans="1:250" ht="18.95" customHeight="1" x14ac:dyDescent="0.15">
      <c r="A34" s="8" t="s">
        <v>4</v>
      </c>
      <c r="B34" s="23">
        <f>29417152.93*0.0001</f>
        <v>2941.7152930000002</v>
      </c>
      <c r="C34" s="28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  <c r="FY34" s="3"/>
      <c r="FZ34" s="3"/>
      <c r="GA34" s="3"/>
      <c r="GB34" s="3"/>
      <c r="GC34" s="3"/>
      <c r="GD34" s="3"/>
      <c r="GE34" s="3"/>
      <c r="GF34" s="3"/>
      <c r="GG34" s="3"/>
      <c r="GH34" s="3"/>
      <c r="GI34" s="3"/>
      <c r="GJ34" s="3"/>
      <c r="GK34" s="3"/>
      <c r="GL34" s="3"/>
      <c r="GM34" s="3"/>
      <c r="GN34" s="3"/>
      <c r="GO34" s="3"/>
      <c r="GP34" s="3"/>
      <c r="GQ34" s="3"/>
      <c r="GR34" s="3"/>
      <c r="GS34" s="3"/>
      <c r="GT34" s="3"/>
      <c r="GU34" s="3"/>
      <c r="GV34" s="3"/>
      <c r="GW34" s="3"/>
      <c r="GX34" s="3"/>
      <c r="GY34" s="3"/>
      <c r="GZ34" s="3"/>
      <c r="HA34" s="3"/>
      <c r="HB34" s="3"/>
      <c r="HC34" s="3"/>
      <c r="HD34" s="3"/>
      <c r="HE34" s="3"/>
      <c r="HF34" s="3"/>
      <c r="HG34" s="3"/>
      <c r="HH34" s="3"/>
      <c r="HI34" s="3"/>
      <c r="HJ34" s="3"/>
      <c r="HK34" s="3"/>
      <c r="HL34" s="3"/>
      <c r="HM34" s="3"/>
      <c r="HN34" s="3"/>
      <c r="HO34" s="3"/>
      <c r="HP34" s="3"/>
      <c r="HQ34" s="3"/>
      <c r="HR34" s="3"/>
      <c r="HS34" s="3"/>
      <c r="HT34" s="3"/>
      <c r="HU34" s="3"/>
      <c r="HV34" s="3"/>
      <c r="HW34" s="3"/>
      <c r="HX34" s="3"/>
      <c r="HY34" s="3"/>
      <c r="HZ34" s="3"/>
      <c r="IA34" s="3"/>
      <c r="IB34" s="3"/>
      <c r="IC34" s="3"/>
      <c r="ID34" s="3"/>
      <c r="IE34" s="3"/>
      <c r="IF34" s="3"/>
      <c r="IG34" s="3"/>
      <c r="IH34" s="3"/>
      <c r="II34" s="3"/>
      <c r="IJ34" s="3"/>
      <c r="IK34" s="3"/>
      <c r="IL34" s="3"/>
      <c r="IM34" s="3"/>
      <c r="IN34" s="3"/>
      <c r="IO34" s="3"/>
      <c r="IP34" s="3"/>
    </row>
    <row r="35" spans="1:250" ht="18.95" customHeight="1" x14ac:dyDescent="0.15">
      <c r="A35" s="8" t="s">
        <v>5</v>
      </c>
      <c r="B35" s="23">
        <f>1475600.75*0.0001</f>
        <v>147.56007500000001</v>
      </c>
      <c r="C35" s="28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  <c r="FY35" s="3"/>
      <c r="FZ35" s="3"/>
      <c r="GA35" s="3"/>
      <c r="GB35" s="3"/>
      <c r="GC35" s="3"/>
      <c r="GD35" s="3"/>
      <c r="GE35" s="3"/>
      <c r="GF35" s="3"/>
      <c r="GG35" s="3"/>
      <c r="GH35" s="3"/>
      <c r="GI35" s="3"/>
      <c r="GJ35" s="3"/>
      <c r="GK35" s="3"/>
      <c r="GL35" s="3"/>
      <c r="GM35" s="3"/>
      <c r="GN35" s="3"/>
      <c r="GO35" s="3"/>
      <c r="GP35" s="3"/>
      <c r="GQ35" s="3"/>
      <c r="GR35" s="3"/>
      <c r="GS35" s="3"/>
      <c r="GT35" s="3"/>
      <c r="GU35" s="3"/>
      <c r="GV35" s="3"/>
      <c r="GW35" s="3"/>
      <c r="GX35" s="3"/>
      <c r="GY35" s="3"/>
      <c r="GZ35" s="3"/>
      <c r="HA35" s="3"/>
      <c r="HB35" s="3"/>
      <c r="HC35" s="3"/>
      <c r="HD35" s="3"/>
      <c r="HE35" s="3"/>
      <c r="HF35" s="3"/>
      <c r="HG35" s="3"/>
      <c r="HH35" s="3"/>
      <c r="HI35" s="3"/>
      <c r="HJ35" s="3"/>
      <c r="HK35" s="3"/>
      <c r="HL35" s="3"/>
      <c r="HM35" s="3"/>
      <c r="HN35" s="3"/>
      <c r="HO35" s="3"/>
      <c r="HP35" s="3"/>
      <c r="HQ35" s="3"/>
      <c r="HR35" s="3"/>
      <c r="HS35" s="3"/>
      <c r="HT35" s="3"/>
      <c r="HU35" s="3"/>
      <c r="HV35" s="3"/>
      <c r="HW35" s="3"/>
      <c r="HX35" s="3"/>
      <c r="HY35" s="3"/>
      <c r="HZ35" s="3"/>
      <c r="IA35" s="3"/>
      <c r="IB35" s="3"/>
      <c r="IC35" s="3"/>
      <c r="ID35" s="3"/>
      <c r="IE35" s="3"/>
      <c r="IF35" s="3"/>
      <c r="IG35" s="3"/>
      <c r="IH35" s="3"/>
      <c r="II35" s="3"/>
      <c r="IJ35" s="3"/>
      <c r="IK35" s="3"/>
      <c r="IL35" s="3"/>
      <c r="IM35" s="3"/>
      <c r="IN35" s="3"/>
      <c r="IO35" s="3"/>
      <c r="IP35" s="3"/>
    </row>
    <row r="36" spans="1:250" ht="18.95" customHeight="1" x14ac:dyDescent="0.15">
      <c r="A36" s="8" t="s">
        <v>6</v>
      </c>
      <c r="B36" s="24"/>
      <c r="C36" s="28">
        <f t="shared" ref="C36:C40" si="0">B40+B44+B48+B52+B56+B60+B64+B68</f>
        <v>0</v>
      </c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  <c r="FY36" s="3"/>
      <c r="FZ36" s="3"/>
      <c r="GA36" s="3"/>
      <c r="GB36" s="3"/>
      <c r="GC36" s="3"/>
      <c r="GD36" s="3"/>
      <c r="GE36" s="3"/>
      <c r="GF36" s="3"/>
      <c r="GG36" s="3"/>
      <c r="GH36" s="3"/>
      <c r="GI36" s="3"/>
      <c r="GJ36" s="3"/>
      <c r="GK36" s="3"/>
      <c r="GL36" s="3"/>
      <c r="GM36" s="3"/>
      <c r="GN36" s="3"/>
      <c r="GO36" s="3"/>
      <c r="GP36" s="3"/>
      <c r="GQ36" s="3"/>
      <c r="GR36" s="3"/>
      <c r="GS36" s="3"/>
      <c r="GT36" s="3"/>
      <c r="GU36" s="3"/>
      <c r="GV36" s="3"/>
      <c r="GW36" s="3"/>
      <c r="GX36" s="3"/>
      <c r="GY36" s="3"/>
      <c r="GZ36" s="3"/>
      <c r="HA36" s="3"/>
      <c r="HB36" s="3"/>
      <c r="HC36" s="3"/>
      <c r="HD36" s="3"/>
      <c r="HE36" s="3"/>
      <c r="HF36" s="3"/>
      <c r="HG36" s="3"/>
      <c r="HH36" s="3"/>
      <c r="HI36" s="3"/>
      <c r="HJ36" s="3"/>
      <c r="HK36" s="3"/>
      <c r="HL36" s="3"/>
      <c r="HM36" s="3"/>
      <c r="HN36" s="3"/>
      <c r="HO36" s="3"/>
      <c r="HP36" s="3"/>
      <c r="HQ36" s="3"/>
      <c r="HR36" s="3"/>
      <c r="HS36" s="3"/>
      <c r="HT36" s="3"/>
      <c r="HU36" s="3"/>
      <c r="HV36" s="3"/>
      <c r="HW36" s="3"/>
      <c r="HX36" s="3"/>
      <c r="HY36" s="3"/>
      <c r="HZ36" s="3"/>
      <c r="IA36" s="3"/>
      <c r="IB36" s="3"/>
      <c r="IC36" s="3"/>
      <c r="ID36" s="3"/>
      <c r="IE36" s="3"/>
      <c r="IF36" s="3"/>
      <c r="IG36" s="3"/>
      <c r="IH36" s="3"/>
      <c r="II36" s="3"/>
      <c r="IJ36" s="3"/>
      <c r="IK36" s="3"/>
      <c r="IL36" s="3"/>
      <c r="IM36" s="3"/>
      <c r="IN36" s="3"/>
      <c r="IO36" s="3"/>
      <c r="IP36" s="3"/>
    </row>
    <row r="37" spans="1:250" ht="18.95" customHeight="1" x14ac:dyDescent="0.15">
      <c r="A37" s="8" t="s">
        <v>13</v>
      </c>
      <c r="B37" s="22">
        <f>9873138.98*0.0001</f>
        <v>987.31389800000011</v>
      </c>
      <c r="C37" s="28">
        <f t="shared" si="0"/>
        <v>0</v>
      </c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  <c r="FY37" s="3"/>
      <c r="FZ37" s="3"/>
      <c r="GA37" s="3"/>
      <c r="GB37" s="3"/>
      <c r="GC37" s="3"/>
      <c r="GD37" s="3"/>
      <c r="GE37" s="3"/>
      <c r="GF37" s="3"/>
      <c r="GG37" s="3"/>
      <c r="GH37" s="3"/>
      <c r="GI37" s="3"/>
      <c r="GJ37" s="3"/>
      <c r="GK37" s="3"/>
      <c r="GL37" s="3"/>
      <c r="GM37" s="3"/>
      <c r="GN37" s="3"/>
      <c r="GO37" s="3"/>
      <c r="GP37" s="3"/>
      <c r="GQ37" s="3"/>
      <c r="GR37" s="3"/>
      <c r="GS37" s="3"/>
      <c r="GT37" s="3"/>
      <c r="GU37" s="3"/>
      <c r="GV37" s="3"/>
      <c r="GW37" s="3"/>
      <c r="GX37" s="3"/>
      <c r="GY37" s="3"/>
      <c r="GZ37" s="3"/>
      <c r="HA37" s="3"/>
      <c r="HB37" s="3"/>
      <c r="HC37" s="3"/>
      <c r="HD37" s="3"/>
      <c r="HE37" s="3"/>
      <c r="HF37" s="3"/>
      <c r="HG37" s="3"/>
      <c r="HH37" s="3"/>
      <c r="HI37" s="3"/>
      <c r="HJ37" s="3"/>
      <c r="HK37" s="3"/>
      <c r="HL37" s="3"/>
      <c r="HM37" s="3"/>
      <c r="HN37" s="3"/>
      <c r="HO37" s="3"/>
      <c r="HP37" s="3"/>
      <c r="HQ37" s="3"/>
      <c r="HR37" s="3"/>
      <c r="HS37" s="3"/>
      <c r="HT37" s="3"/>
      <c r="HU37" s="3"/>
      <c r="HV37" s="3"/>
      <c r="HW37" s="3"/>
      <c r="HX37" s="3"/>
      <c r="HY37" s="3"/>
      <c r="HZ37" s="3"/>
      <c r="IA37" s="3"/>
      <c r="IB37" s="3"/>
      <c r="IC37" s="3"/>
      <c r="ID37" s="3"/>
      <c r="IE37" s="3"/>
      <c r="IF37" s="3"/>
      <c r="IG37" s="3"/>
      <c r="IH37" s="3"/>
      <c r="II37" s="3"/>
      <c r="IJ37" s="3"/>
      <c r="IK37" s="3"/>
      <c r="IL37" s="3"/>
      <c r="IM37" s="3"/>
      <c r="IN37" s="3"/>
      <c r="IO37" s="3"/>
      <c r="IP37" s="3"/>
    </row>
    <row r="38" spans="1:250" ht="18.95" customHeight="1" x14ac:dyDescent="0.15">
      <c r="A38" s="8" t="s">
        <v>4</v>
      </c>
      <c r="B38" s="23">
        <f>9485975.55*0.0001</f>
        <v>948.59755500000017</v>
      </c>
      <c r="C38" s="28">
        <f t="shared" si="0"/>
        <v>0</v>
      </c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  <c r="FY38" s="3"/>
      <c r="FZ38" s="3"/>
      <c r="GA38" s="3"/>
      <c r="GB38" s="3"/>
      <c r="GC38" s="3"/>
      <c r="GD38" s="3"/>
      <c r="GE38" s="3"/>
      <c r="GF38" s="3"/>
      <c r="GG38" s="3"/>
      <c r="GH38" s="3"/>
      <c r="GI38" s="3"/>
      <c r="GJ38" s="3"/>
      <c r="GK38" s="3"/>
      <c r="GL38" s="3"/>
      <c r="GM38" s="3"/>
      <c r="GN38" s="3"/>
      <c r="GO38" s="3"/>
      <c r="GP38" s="3"/>
      <c r="GQ38" s="3"/>
      <c r="GR38" s="3"/>
      <c r="GS38" s="3"/>
      <c r="GT38" s="3"/>
      <c r="GU38" s="3"/>
      <c r="GV38" s="3"/>
      <c r="GW38" s="3"/>
      <c r="GX38" s="3"/>
      <c r="GY38" s="3"/>
      <c r="GZ38" s="3"/>
      <c r="HA38" s="3"/>
      <c r="HB38" s="3"/>
      <c r="HC38" s="3"/>
      <c r="HD38" s="3"/>
      <c r="HE38" s="3"/>
      <c r="HF38" s="3"/>
      <c r="HG38" s="3"/>
      <c r="HH38" s="3"/>
      <c r="HI38" s="3"/>
      <c r="HJ38" s="3"/>
      <c r="HK38" s="3"/>
      <c r="HL38" s="3"/>
      <c r="HM38" s="3"/>
      <c r="HN38" s="3"/>
      <c r="HO38" s="3"/>
      <c r="HP38" s="3"/>
      <c r="HQ38" s="3"/>
      <c r="HR38" s="3"/>
      <c r="HS38" s="3"/>
      <c r="HT38" s="3"/>
      <c r="HU38" s="3"/>
      <c r="HV38" s="3"/>
      <c r="HW38" s="3"/>
      <c r="HX38" s="3"/>
      <c r="HY38" s="3"/>
      <c r="HZ38" s="3"/>
      <c r="IA38" s="3"/>
      <c r="IB38" s="3"/>
      <c r="IC38" s="3"/>
      <c r="ID38" s="3"/>
      <c r="IE38" s="3"/>
      <c r="IF38" s="3"/>
      <c r="IG38" s="3"/>
      <c r="IH38" s="3"/>
      <c r="II38" s="3"/>
      <c r="IJ38" s="3"/>
      <c r="IK38" s="3"/>
      <c r="IL38" s="3"/>
      <c r="IM38" s="3"/>
      <c r="IN38" s="3"/>
      <c r="IO38" s="3"/>
      <c r="IP38" s="3"/>
    </row>
    <row r="39" spans="1:250" ht="18.95" customHeight="1" x14ac:dyDescent="0.15">
      <c r="A39" s="8" t="s">
        <v>5</v>
      </c>
      <c r="B39" s="23">
        <f>382233.72*0.0001</f>
        <v>38.223371999999998</v>
      </c>
      <c r="C39" s="28">
        <f t="shared" si="0"/>
        <v>0</v>
      </c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  <c r="FY39" s="3"/>
      <c r="FZ39" s="3"/>
      <c r="GA39" s="3"/>
      <c r="GB39" s="3"/>
      <c r="GC39" s="3"/>
      <c r="GD39" s="3"/>
      <c r="GE39" s="3"/>
      <c r="GF39" s="3"/>
      <c r="GG39" s="3"/>
      <c r="GH39" s="3"/>
      <c r="GI39" s="3"/>
      <c r="GJ39" s="3"/>
      <c r="GK39" s="3"/>
      <c r="GL39" s="3"/>
      <c r="GM39" s="3"/>
      <c r="GN39" s="3"/>
      <c r="GO39" s="3"/>
      <c r="GP39" s="3"/>
      <c r="GQ39" s="3"/>
      <c r="GR39" s="3"/>
      <c r="GS39" s="3"/>
      <c r="GT39" s="3"/>
      <c r="GU39" s="3"/>
      <c r="GV39" s="3"/>
      <c r="GW39" s="3"/>
      <c r="GX39" s="3"/>
      <c r="GY39" s="3"/>
      <c r="GZ39" s="3"/>
      <c r="HA39" s="3"/>
      <c r="HB39" s="3"/>
      <c r="HC39" s="3"/>
      <c r="HD39" s="3"/>
      <c r="HE39" s="3"/>
      <c r="HF39" s="3"/>
      <c r="HG39" s="3"/>
      <c r="HH39" s="3"/>
      <c r="HI39" s="3"/>
      <c r="HJ39" s="3"/>
      <c r="HK39" s="3"/>
      <c r="HL39" s="3"/>
      <c r="HM39" s="3"/>
      <c r="HN39" s="3"/>
      <c r="HO39" s="3"/>
      <c r="HP39" s="3"/>
      <c r="HQ39" s="3"/>
      <c r="HR39" s="3"/>
      <c r="HS39" s="3"/>
      <c r="HT39" s="3"/>
      <c r="HU39" s="3"/>
      <c r="HV39" s="3"/>
      <c r="HW39" s="3"/>
      <c r="HX39" s="3"/>
      <c r="HY39" s="3"/>
      <c r="HZ39" s="3"/>
      <c r="IA39" s="3"/>
      <c r="IB39" s="3"/>
      <c r="IC39" s="3"/>
      <c r="ID39" s="3"/>
      <c r="IE39" s="3"/>
      <c r="IF39" s="3"/>
      <c r="IG39" s="3"/>
      <c r="IH39" s="3"/>
      <c r="II39" s="3"/>
      <c r="IJ39" s="3"/>
      <c r="IK39" s="3"/>
      <c r="IL39" s="3"/>
      <c r="IM39" s="3"/>
      <c r="IN39" s="3"/>
      <c r="IO39" s="3"/>
      <c r="IP39" s="3"/>
    </row>
    <row r="40" spans="1:250" ht="18.95" customHeight="1" x14ac:dyDescent="0.15">
      <c r="A40" s="8" t="s">
        <v>6</v>
      </c>
      <c r="B40" s="22">
        <v>0</v>
      </c>
      <c r="C40" s="28">
        <f t="shared" si="0"/>
        <v>0</v>
      </c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  <c r="FY40" s="3"/>
      <c r="FZ40" s="3"/>
      <c r="GA40" s="3"/>
      <c r="GB40" s="3"/>
      <c r="GC40" s="3"/>
      <c r="GD40" s="3"/>
      <c r="GE40" s="3"/>
      <c r="GF40" s="3"/>
      <c r="GG40" s="3"/>
      <c r="GH40" s="3"/>
      <c r="GI40" s="3"/>
      <c r="GJ40" s="3"/>
      <c r="GK40" s="3"/>
      <c r="GL40" s="3"/>
      <c r="GM40" s="3"/>
      <c r="GN40" s="3"/>
      <c r="GO40" s="3"/>
      <c r="GP40" s="3"/>
      <c r="GQ40" s="3"/>
      <c r="GR40" s="3"/>
      <c r="GS40" s="3"/>
      <c r="GT40" s="3"/>
      <c r="GU40" s="3"/>
      <c r="GV40" s="3"/>
      <c r="GW40" s="3"/>
      <c r="GX40" s="3"/>
      <c r="GY40" s="3"/>
      <c r="GZ40" s="3"/>
      <c r="HA40" s="3"/>
      <c r="HB40" s="3"/>
      <c r="HC40" s="3"/>
      <c r="HD40" s="3"/>
      <c r="HE40" s="3"/>
      <c r="HF40" s="3"/>
      <c r="HG40" s="3"/>
      <c r="HH40" s="3"/>
      <c r="HI40" s="3"/>
      <c r="HJ40" s="3"/>
      <c r="HK40" s="3"/>
      <c r="HL40" s="3"/>
      <c r="HM40" s="3"/>
      <c r="HN40" s="3"/>
      <c r="HO40" s="3"/>
      <c r="HP40" s="3"/>
      <c r="HQ40" s="3"/>
      <c r="HR40" s="3"/>
      <c r="HS40" s="3"/>
      <c r="HT40" s="3"/>
      <c r="HU40" s="3"/>
      <c r="HV40" s="3"/>
      <c r="HW40" s="3"/>
      <c r="HX40" s="3"/>
      <c r="HY40" s="3"/>
      <c r="HZ40" s="3"/>
      <c r="IA40" s="3"/>
      <c r="IB40" s="3"/>
      <c r="IC40" s="3"/>
      <c r="ID40" s="3"/>
      <c r="IE40" s="3"/>
      <c r="IF40" s="3"/>
      <c r="IG40" s="3"/>
      <c r="IH40" s="3"/>
      <c r="II40" s="3"/>
      <c r="IJ40" s="3"/>
      <c r="IK40" s="3"/>
      <c r="IL40" s="3"/>
      <c r="IM40" s="3"/>
      <c r="IN40" s="3"/>
      <c r="IO40" s="3"/>
      <c r="IP40" s="3"/>
    </row>
    <row r="41" spans="1:250" ht="16.5" customHeight="1" x14ac:dyDescent="0.15">
      <c r="A41" s="3"/>
      <c r="B41" s="11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  <c r="CH41" s="3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  <c r="FX41" s="3"/>
      <c r="FY41" s="3"/>
      <c r="FZ41" s="3"/>
      <c r="GA41" s="3"/>
      <c r="GB41" s="3"/>
      <c r="GC41" s="3"/>
      <c r="GD41" s="3"/>
      <c r="GE41" s="3"/>
      <c r="GF41" s="3"/>
      <c r="GG41" s="3"/>
      <c r="GH41" s="3"/>
      <c r="GI41" s="3"/>
      <c r="GJ41" s="3"/>
      <c r="GK41" s="3"/>
      <c r="GL41" s="3"/>
      <c r="GM41" s="3"/>
      <c r="GN41" s="3"/>
      <c r="GO41" s="3"/>
      <c r="GP41" s="3"/>
      <c r="GQ41" s="3"/>
      <c r="GR41" s="3"/>
      <c r="GS41" s="3"/>
      <c r="GT41" s="3"/>
      <c r="GU41" s="3"/>
      <c r="GV41" s="3"/>
      <c r="GW41" s="3"/>
      <c r="GX41" s="3"/>
      <c r="GY41" s="3"/>
      <c r="GZ41" s="3"/>
      <c r="HA41" s="3"/>
      <c r="HB41" s="3"/>
      <c r="HC41" s="3"/>
      <c r="HD41" s="3"/>
      <c r="HE41" s="3"/>
      <c r="HF41" s="3"/>
      <c r="HG41" s="3"/>
      <c r="HH41" s="3"/>
      <c r="HI41" s="3"/>
      <c r="HJ41" s="3"/>
      <c r="HK41" s="3"/>
      <c r="HL41" s="3"/>
      <c r="HM41" s="3"/>
      <c r="HN41" s="3"/>
      <c r="HO41" s="3"/>
      <c r="HP41" s="3"/>
      <c r="HQ41" s="3"/>
      <c r="HR41" s="3"/>
      <c r="HS41" s="3"/>
      <c r="HT41" s="3"/>
      <c r="HU41" s="3"/>
      <c r="HV41" s="3"/>
      <c r="HW41" s="3"/>
      <c r="HX41" s="3"/>
      <c r="HY41" s="3"/>
      <c r="HZ41" s="3"/>
      <c r="IA41" s="3"/>
      <c r="IB41" s="3"/>
      <c r="IC41" s="3"/>
      <c r="ID41" s="3"/>
      <c r="IE41" s="3"/>
      <c r="IF41" s="3"/>
      <c r="IG41" s="3"/>
      <c r="IH41" s="3"/>
      <c r="II41" s="3"/>
      <c r="IJ41" s="3"/>
      <c r="IK41" s="3"/>
      <c r="IL41" s="3"/>
      <c r="IM41" s="3"/>
      <c r="IN41" s="3"/>
      <c r="IO41" s="3"/>
      <c r="IP41" s="3"/>
    </row>
    <row r="42" spans="1:250" ht="16.5" customHeight="1" x14ac:dyDescent="0.15">
      <c r="A42" s="3"/>
      <c r="B42" s="11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3"/>
      <c r="CG42" s="3"/>
      <c r="CH42" s="3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3"/>
      <c r="FS42" s="3"/>
      <c r="FT42" s="3"/>
      <c r="FU42" s="3"/>
      <c r="FV42" s="3"/>
      <c r="FW42" s="3"/>
      <c r="FX42" s="3"/>
      <c r="FY42" s="3"/>
      <c r="FZ42" s="3"/>
      <c r="GA42" s="3"/>
      <c r="GB42" s="3"/>
      <c r="GC42" s="3"/>
      <c r="GD42" s="3"/>
      <c r="GE42" s="3"/>
      <c r="GF42" s="3"/>
      <c r="GG42" s="3"/>
      <c r="GH42" s="3"/>
      <c r="GI42" s="3"/>
      <c r="GJ42" s="3"/>
      <c r="GK42" s="3"/>
      <c r="GL42" s="3"/>
      <c r="GM42" s="3"/>
      <c r="GN42" s="3"/>
      <c r="GO42" s="3"/>
      <c r="GP42" s="3"/>
      <c r="GQ42" s="3"/>
      <c r="GR42" s="3"/>
      <c r="GS42" s="3"/>
      <c r="GT42" s="3"/>
      <c r="GU42" s="3"/>
      <c r="GV42" s="3"/>
      <c r="GW42" s="3"/>
      <c r="GX42" s="3"/>
      <c r="GY42" s="3"/>
      <c r="GZ42" s="3"/>
      <c r="HA42" s="3"/>
      <c r="HB42" s="3"/>
      <c r="HC42" s="3"/>
      <c r="HD42" s="3"/>
      <c r="HE42" s="3"/>
      <c r="HF42" s="3"/>
      <c r="HG42" s="3"/>
      <c r="HH42" s="3"/>
      <c r="HI42" s="3"/>
      <c r="HJ42" s="3"/>
      <c r="HK42" s="3"/>
      <c r="HL42" s="3"/>
      <c r="HM42" s="3"/>
      <c r="HN42" s="3"/>
      <c r="HO42" s="3"/>
      <c r="HP42" s="3"/>
      <c r="HQ42" s="3"/>
      <c r="HR42" s="3"/>
      <c r="HS42" s="3"/>
      <c r="HT42" s="3"/>
      <c r="HU42" s="3"/>
      <c r="HV42" s="3"/>
      <c r="HW42" s="3"/>
      <c r="HX42" s="3"/>
      <c r="HY42" s="3"/>
      <c r="HZ42" s="3"/>
      <c r="IA42" s="3"/>
      <c r="IB42" s="3"/>
      <c r="IC42" s="3"/>
      <c r="ID42" s="3"/>
      <c r="IE42" s="3"/>
      <c r="IF42" s="3"/>
      <c r="IG42" s="3"/>
      <c r="IH42" s="3"/>
      <c r="II42" s="3"/>
      <c r="IJ42" s="3"/>
      <c r="IK42" s="3"/>
      <c r="IL42" s="3"/>
      <c r="IM42" s="3"/>
      <c r="IN42" s="3"/>
      <c r="IO42" s="3"/>
      <c r="IP42" s="3"/>
    </row>
    <row r="43" spans="1:250" ht="16.5" customHeight="1" x14ac:dyDescent="0.15">
      <c r="A43" s="3"/>
      <c r="B43" s="11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3"/>
      <c r="CH43" s="3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  <c r="FV43" s="3"/>
      <c r="FW43" s="3"/>
      <c r="FX43" s="3"/>
      <c r="FY43" s="3"/>
      <c r="FZ43" s="3"/>
      <c r="GA43" s="3"/>
      <c r="GB43" s="3"/>
      <c r="GC43" s="3"/>
      <c r="GD43" s="3"/>
      <c r="GE43" s="3"/>
      <c r="GF43" s="3"/>
      <c r="GG43" s="3"/>
      <c r="GH43" s="3"/>
      <c r="GI43" s="3"/>
      <c r="GJ43" s="3"/>
      <c r="GK43" s="3"/>
      <c r="GL43" s="3"/>
      <c r="GM43" s="3"/>
      <c r="GN43" s="3"/>
      <c r="GO43" s="3"/>
      <c r="GP43" s="3"/>
      <c r="GQ43" s="3"/>
      <c r="GR43" s="3"/>
      <c r="GS43" s="3"/>
      <c r="GT43" s="3"/>
      <c r="GU43" s="3"/>
      <c r="GV43" s="3"/>
      <c r="GW43" s="3"/>
      <c r="GX43" s="3"/>
      <c r="GY43" s="3"/>
      <c r="GZ43" s="3"/>
      <c r="HA43" s="3"/>
      <c r="HB43" s="3"/>
      <c r="HC43" s="3"/>
      <c r="HD43" s="3"/>
      <c r="HE43" s="3"/>
      <c r="HF43" s="3"/>
      <c r="HG43" s="3"/>
      <c r="HH43" s="3"/>
      <c r="HI43" s="3"/>
      <c r="HJ43" s="3"/>
      <c r="HK43" s="3"/>
      <c r="HL43" s="3"/>
      <c r="HM43" s="3"/>
      <c r="HN43" s="3"/>
      <c r="HO43" s="3"/>
      <c r="HP43" s="3"/>
      <c r="HQ43" s="3"/>
      <c r="HR43" s="3"/>
      <c r="HS43" s="3"/>
      <c r="HT43" s="3"/>
      <c r="HU43" s="3"/>
      <c r="HV43" s="3"/>
      <c r="HW43" s="3"/>
      <c r="HX43" s="3"/>
      <c r="HY43" s="3"/>
      <c r="HZ43" s="3"/>
      <c r="IA43" s="3"/>
      <c r="IB43" s="3"/>
      <c r="IC43" s="3"/>
      <c r="ID43" s="3"/>
      <c r="IE43" s="3"/>
      <c r="IF43" s="3"/>
      <c r="IG43" s="3"/>
      <c r="IH43" s="3"/>
      <c r="II43" s="3"/>
      <c r="IJ43" s="3"/>
      <c r="IK43" s="3"/>
      <c r="IL43" s="3"/>
      <c r="IM43" s="3"/>
      <c r="IN43" s="3"/>
      <c r="IO43" s="3"/>
      <c r="IP43" s="3"/>
    </row>
    <row r="44" spans="1:250" ht="16.5" customHeight="1" x14ac:dyDescent="0.15">
      <c r="A44" s="3"/>
      <c r="B44" s="11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3"/>
      <c r="CA44" s="3"/>
      <c r="CB44" s="3"/>
      <c r="CC44" s="3"/>
      <c r="CD44" s="3"/>
      <c r="CE44" s="3"/>
      <c r="CF44" s="3"/>
      <c r="CG44" s="3"/>
      <c r="CH44" s="3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  <c r="FV44" s="3"/>
      <c r="FW44" s="3"/>
      <c r="FX44" s="3"/>
      <c r="FY44" s="3"/>
      <c r="FZ44" s="3"/>
      <c r="GA44" s="3"/>
      <c r="GB44" s="3"/>
      <c r="GC44" s="3"/>
      <c r="GD44" s="3"/>
      <c r="GE44" s="3"/>
      <c r="GF44" s="3"/>
      <c r="GG44" s="3"/>
      <c r="GH44" s="3"/>
      <c r="GI44" s="3"/>
      <c r="GJ44" s="3"/>
      <c r="GK44" s="3"/>
      <c r="GL44" s="3"/>
      <c r="GM44" s="3"/>
      <c r="GN44" s="3"/>
      <c r="GO44" s="3"/>
      <c r="GP44" s="3"/>
      <c r="GQ44" s="3"/>
      <c r="GR44" s="3"/>
      <c r="GS44" s="3"/>
      <c r="GT44" s="3"/>
      <c r="GU44" s="3"/>
      <c r="GV44" s="3"/>
      <c r="GW44" s="3"/>
      <c r="GX44" s="3"/>
      <c r="GY44" s="3"/>
      <c r="GZ44" s="3"/>
      <c r="HA44" s="3"/>
      <c r="HB44" s="3"/>
      <c r="HC44" s="3"/>
      <c r="HD44" s="3"/>
      <c r="HE44" s="3"/>
      <c r="HF44" s="3"/>
      <c r="HG44" s="3"/>
      <c r="HH44" s="3"/>
      <c r="HI44" s="3"/>
      <c r="HJ44" s="3"/>
      <c r="HK44" s="3"/>
      <c r="HL44" s="3"/>
      <c r="HM44" s="3"/>
      <c r="HN44" s="3"/>
      <c r="HO44" s="3"/>
      <c r="HP44" s="3"/>
      <c r="HQ44" s="3"/>
      <c r="HR44" s="3"/>
      <c r="HS44" s="3"/>
      <c r="HT44" s="3"/>
      <c r="HU44" s="3"/>
      <c r="HV44" s="3"/>
      <c r="HW44" s="3"/>
      <c r="HX44" s="3"/>
      <c r="HY44" s="3"/>
      <c r="HZ44" s="3"/>
      <c r="IA44" s="3"/>
      <c r="IB44" s="3"/>
      <c r="IC44" s="3"/>
      <c r="ID44" s="3"/>
      <c r="IE44" s="3"/>
      <c r="IF44" s="3"/>
      <c r="IG44" s="3"/>
      <c r="IH44" s="3"/>
      <c r="II44" s="3"/>
      <c r="IJ44" s="3"/>
      <c r="IK44" s="3"/>
      <c r="IL44" s="3"/>
      <c r="IM44" s="3"/>
      <c r="IN44" s="3"/>
      <c r="IO44" s="3"/>
      <c r="IP44" s="3"/>
    </row>
    <row r="45" spans="1:250" ht="16.5" customHeight="1" x14ac:dyDescent="0.15">
      <c r="A45" s="3"/>
      <c r="B45" s="11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  <c r="BX45" s="3"/>
      <c r="BY45" s="3"/>
      <c r="BZ45" s="3"/>
      <c r="CA45" s="3"/>
      <c r="CB45" s="3"/>
      <c r="CC45" s="3"/>
      <c r="CD45" s="3"/>
      <c r="CE45" s="3"/>
      <c r="CF45" s="3"/>
      <c r="CG45" s="3"/>
      <c r="CH45" s="3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  <c r="FV45" s="3"/>
      <c r="FW45" s="3"/>
      <c r="FX45" s="3"/>
      <c r="FY45" s="3"/>
      <c r="FZ45" s="3"/>
      <c r="GA45" s="3"/>
      <c r="GB45" s="3"/>
      <c r="GC45" s="3"/>
      <c r="GD45" s="3"/>
      <c r="GE45" s="3"/>
      <c r="GF45" s="3"/>
      <c r="GG45" s="3"/>
      <c r="GH45" s="3"/>
      <c r="GI45" s="3"/>
      <c r="GJ45" s="3"/>
      <c r="GK45" s="3"/>
      <c r="GL45" s="3"/>
      <c r="GM45" s="3"/>
      <c r="GN45" s="3"/>
      <c r="GO45" s="3"/>
      <c r="GP45" s="3"/>
      <c r="GQ45" s="3"/>
      <c r="GR45" s="3"/>
      <c r="GS45" s="3"/>
      <c r="GT45" s="3"/>
      <c r="GU45" s="3"/>
      <c r="GV45" s="3"/>
      <c r="GW45" s="3"/>
      <c r="GX45" s="3"/>
      <c r="GY45" s="3"/>
      <c r="GZ45" s="3"/>
      <c r="HA45" s="3"/>
      <c r="HB45" s="3"/>
      <c r="HC45" s="3"/>
      <c r="HD45" s="3"/>
      <c r="HE45" s="3"/>
      <c r="HF45" s="3"/>
      <c r="HG45" s="3"/>
      <c r="HH45" s="3"/>
      <c r="HI45" s="3"/>
      <c r="HJ45" s="3"/>
      <c r="HK45" s="3"/>
      <c r="HL45" s="3"/>
      <c r="HM45" s="3"/>
      <c r="HN45" s="3"/>
      <c r="HO45" s="3"/>
      <c r="HP45" s="3"/>
      <c r="HQ45" s="3"/>
      <c r="HR45" s="3"/>
      <c r="HS45" s="3"/>
      <c r="HT45" s="3"/>
      <c r="HU45" s="3"/>
      <c r="HV45" s="3"/>
      <c r="HW45" s="3"/>
      <c r="HX45" s="3"/>
      <c r="HY45" s="3"/>
      <c r="HZ45" s="3"/>
      <c r="IA45" s="3"/>
      <c r="IB45" s="3"/>
      <c r="IC45" s="3"/>
      <c r="ID45" s="3"/>
      <c r="IE45" s="3"/>
      <c r="IF45" s="3"/>
      <c r="IG45" s="3"/>
      <c r="IH45" s="3"/>
      <c r="II45" s="3"/>
      <c r="IJ45" s="3"/>
      <c r="IK45" s="3"/>
      <c r="IL45" s="3"/>
      <c r="IM45" s="3"/>
      <c r="IN45" s="3"/>
      <c r="IO45" s="3"/>
      <c r="IP45" s="3"/>
    </row>
    <row r="46" spans="1:250" ht="16.5" customHeight="1" x14ac:dyDescent="0.15">
      <c r="A46" s="3"/>
      <c r="B46" s="11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3"/>
      <c r="BW46" s="3"/>
      <c r="BX46" s="3"/>
      <c r="BY46" s="3"/>
      <c r="BZ46" s="3"/>
      <c r="CA46" s="3"/>
      <c r="CB46" s="3"/>
      <c r="CC46" s="3"/>
      <c r="CD46" s="3"/>
      <c r="CE46" s="3"/>
      <c r="CF46" s="3"/>
      <c r="CG46" s="3"/>
      <c r="CH46" s="3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  <c r="FV46" s="3"/>
      <c r="FW46" s="3"/>
      <c r="FX46" s="3"/>
      <c r="FY46" s="3"/>
      <c r="FZ46" s="3"/>
      <c r="GA46" s="3"/>
      <c r="GB46" s="3"/>
      <c r="GC46" s="3"/>
      <c r="GD46" s="3"/>
      <c r="GE46" s="3"/>
      <c r="GF46" s="3"/>
      <c r="GG46" s="3"/>
      <c r="GH46" s="3"/>
      <c r="GI46" s="3"/>
      <c r="GJ46" s="3"/>
      <c r="GK46" s="3"/>
      <c r="GL46" s="3"/>
      <c r="GM46" s="3"/>
      <c r="GN46" s="3"/>
      <c r="GO46" s="3"/>
      <c r="GP46" s="3"/>
      <c r="GQ46" s="3"/>
      <c r="GR46" s="3"/>
      <c r="GS46" s="3"/>
      <c r="GT46" s="3"/>
      <c r="GU46" s="3"/>
      <c r="GV46" s="3"/>
      <c r="GW46" s="3"/>
      <c r="GX46" s="3"/>
      <c r="GY46" s="3"/>
      <c r="GZ46" s="3"/>
      <c r="HA46" s="3"/>
      <c r="HB46" s="3"/>
      <c r="HC46" s="3"/>
      <c r="HD46" s="3"/>
      <c r="HE46" s="3"/>
      <c r="HF46" s="3"/>
      <c r="HG46" s="3"/>
      <c r="HH46" s="3"/>
      <c r="HI46" s="3"/>
      <c r="HJ46" s="3"/>
      <c r="HK46" s="3"/>
      <c r="HL46" s="3"/>
      <c r="HM46" s="3"/>
      <c r="HN46" s="3"/>
      <c r="HO46" s="3"/>
      <c r="HP46" s="3"/>
      <c r="HQ46" s="3"/>
      <c r="HR46" s="3"/>
      <c r="HS46" s="3"/>
      <c r="HT46" s="3"/>
      <c r="HU46" s="3"/>
      <c r="HV46" s="3"/>
      <c r="HW46" s="3"/>
      <c r="HX46" s="3"/>
      <c r="HY46" s="3"/>
      <c r="HZ46" s="3"/>
      <c r="IA46" s="3"/>
      <c r="IB46" s="3"/>
      <c r="IC46" s="3"/>
      <c r="ID46" s="3"/>
      <c r="IE46" s="3"/>
      <c r="IF46" s="3"/>
      <c r="IG46" s="3"/>
      <c r="IH46" s="3"/>
      <c r="II46" s="3"/>
      <c r="IJ46" s="3"/>
      <c r="IK46" s="3"/>
      <c r="IL46" s="3"/>
      <c r="IM46" s="3"/>
      <c r="IN46" s="3"/>
      <c r="IO46" s="3"/>
      <c r="IP46" s="3"/>
    </row>
    <row r="47" spans="1:250" ht="16.5" customHeight="1" x14ac:dyDescent="0.15">
      <c r="A47" s="3"/>
      <c r="B47" s="11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  <c r="BU47" s="3"/>
      <c r="BV47" s="3"/>
      <c r="BW47" s="3"/>
      <c r="BX47" s="3"/>
      <c r="BY47" s="3"/>
      <c r="BZ47" s="3"/>
      <c r="CA47" s="3"/>
      <c r="CB47" s="3"/>
      <c r="CC47" s="3"/>
      <c r="CD47" s="3"/>
      <c r="CE47" s="3"/>
      <c r="CF47" s="3"/>
      <c r="CG47" s="3"/>
      <c r="CH47" s="3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  <c r="FK47" s="3"/>
      <c r="FL47" s="3"/>
      <c r="FM47" s="3"/>
      <c r="FN47" s="3"/>
      <c r="FO47" s="3"/>
      <c r="FP47" s="3"/>
      <c r="FQ47" s="3"/>
      <c r="FR47" s="3"/>
      <c r="FS47" s="3"/>
      <c r="FT47" s="3"/>
      <c r="FU47" s="3"/>
      <c r="FV47" s="3"/>
      <c r="FW47" s="3"/>
      <c r="FX47" s="3"/>
      <c r="FY47" s="3"/>
      <c r="FZ47" s="3"/>
      <c r="GA47" s="3"/>
      <c r="GB47" s="3"/>
      <c r="GC47" s="3"/>
      <c r="GD47" s="3"/>
      <c r="GE47" s="3"/>
      <c r="GF47" s="3"/>
      <c r="GG47" s="3"/>
      <c r="GH47" s="3"/>
      <c r="GI47" s="3"/>
      <c r="GJ47" s="3"/>
      <c r="GK47" s="3"/>
      <c r="GL47" s="3"/>
      <c r="GM47" s="3"/>
      <c r="GN47" s="3"/>
      <c r="GO47" s="3"/>
      <c r="GP47" s="3"/>
      <c r="GQ47" s="3"/>
      <c r="GR47" s="3"/>
      <c r="GS47" s="3"/>
      <c r="GT47" s="3"/>
      <c r="GU47" s="3"/>
      <c r="GV47" s="3"/>
      <c r="GW47" s="3"/>
      <c r="GX47" s="3"/>
      <c r="GY47" s="3"/>
      <c r="GZ47" s="3"/>
      <c r="HA47" s="3"/>
      <c r="HB47" s="3"/>
      <c r="HC47" s="3"/>
      <c r="HD47" s="3"/>
      <c r="HE47" s="3"/>
      <c r="HF47" s="3"/>
      <c r="HG47" s="3"/>
      <c r="HH47" s="3"/>
      <c r="HI47" s="3"/>
      <c r="HJ47" s="3"/>
      <c r="HK47" s="3"/>
      <c r="HL47" s="3"/>
      <c r="HM47" s="3"/>
      <c r="HN47" s="3"/>
      <c r="HO47" s="3"/>
      <c r="HP47" s="3"/>
      <c r="HQ47" s="3"/>
      <c r="HR47" s="3"/>
      <c r="HS47" s="3"/>
      <c r="HT47" s="3"/>
      <c r="HU47" s="3"/>
      <c r="HV47" s="3"/>
      <c r="HW47" s="3"/>
      <c r="HX47" s="3"/>
      <c r="HY47" s="3"/>
      <c r="HZ47" s="3"/>
      <c r="IA47" s="3"/>
      <c r="IB47" s="3"/>
      <c r="IC47" s="3"/>
      <c r="ID47" s="3"/>
      <c r="IE47" s="3"/>
      <c r="IF47" s="3"/>
      <c r="IG47" s="3"/>
      <c r="IH47" s="3"/>
      <c r="II47" s="3"/>
      <c r="IJ47" s="3"/>
      <c r="IK47" s="3"/>
      <c r="IL47" s="3"/>
      <c r="IM47" s="3"/>
      <c r="IN47" s="3"/>
      <c r="IO47" s="3"/>
      <c r="IP47" s="3"/>
    </row>
    <row r="48" spans="1:250" ht="16.5" customHeight="1" x14ac:dyDescent="0.15">
      <c r="A48" s="3"/>
      <c r="B48" s="11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3"/>
      <c r="BX48" s="3"/>
      <c r="BY48" s="3"/>
      <c r="BZ48" s="3"/>
      <c r="CA48" s="3"/>
      <c r="CB48" s="3"/>
      <c r="CC48" s="3"/>
      <c r="CD48" s="3"/>
      <c r="CE48" s="3"/>
      <c r="CF48" s="3"/>
      <c r="CG48" s="3"/>
      <c r="CH48" s="3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  <c r="FV48" s="3"/>
      <c r="FW48" s="3"/>
      <c r="FX48" s="3"/>
      <c r="FY48" s="3"/>
      <c r="FZ48" s="3"/>
      <c r="GA48" s="3"/>
      <c r="GB48" s="3"/>
      <c r="GC48" s="3"/>
      <c r="GD48" s="3"/>
      <c r="GE48" s="3"/>
      <c r="GF48" s="3"/>
      <c r="GG48" s="3"/>
      <c r="GH48" s="3"/>
      <c r="GI48" s="3"/>
      <c r="GJ48" s="3"/>
      <c r="GK48" s="3"/>
      <c r="GL48" s="3"/>
      <c r="GM48" s="3"/>
      <c r="GN48" s="3"/>
      <c r="GO48" s="3"/>
      <c r="GP48" s="3"/>
      <c r="GQ48" s="3"/>
      <c r="GR48" s="3"/>
      <c r="GS48" s="3"/>
      <c r="GT48" s="3"/>
      <c r="GU48" s="3"/>
      <c r="GV48" s="3"/>
      <c r="GW48" s="3"/>
      <c r="GX48" s="3"/>
      <c r="GY48" s="3"/>
      <c r="GZ48" s="3"/>
      <c r="HA48" s="3"/>
      <c r="HB48" s="3"/>
      <c r="HC48" s="3"/>
      <c r="HD48" s="3"/>
      <c r="HE48" s="3"/>
      <c r="HF48" s="3"/>
      <c r="HG48" s="3"/>
      <c r="HH48" s="3"/>
      <c r="HI48" s="3"/>
      <c r="HJ48" s="3"/>
      <c r="HK48" s="3"/>
      <c r="HL48" s="3"/>
      <c r="HM48" s="3"/>
      <c r="HN48" s="3"/>
      <c r="HO48" s="3"/>
      <c r="HP48" s="3"/>
      <c r="HQ48" s="3"/>
      <c r="HR48" s="3"/>
      <c r="HS48" s="3"/>
      <c r="HT48" s="3"/>
      <c r="HU48" s="3"/>
      <c r="HV48" s="3"/>
      <c r="HW48" s="3"/>
      <c r="HX48" s="3"/>
      <c r="HY48" s="3"/>
      <c r="HZ48" s="3"/>
      <c r="IA48" s="3"/>
      <c r="IB48" s="3"/>
      <c r="IC48" s="3"/>
      <c r="ID48" s="3"/>
      <c r="IE48" s="3"/>
      <c r="IF48" s="3"/>
      <c r="IG48" s="3"/>
      <c r="IH48" s="3"/>
      <c r="II48" s="3"/>
      <c r="IJ48" s="3"/>
      <c r="IK48" s="3"/>
      <c r="IL48" s="3"/>
      <c r="IM48" s="3"/>
      <c r="IN48" s="3"/>
      <c r="IO48" s="3"/>
      <c r="IP48" s="3"/>
    </row>
    <row r="49" spans="1:250" ht="16.5" customHeight="1" x14ac:dyDescent="0.15">
      <c r="A49" s="3"/>
      <c r="B49" s="11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3"/>
      <c r="BN49" s="3"/>
      <c r="BO49" s="3"/>
      <c r="BP49" s="3"/>
      <c r="BQ49" s="3"/>
      <c r="BR49" s="3"/>
      <c r="BS49" s="3"/>
      <c r="BT49" s="3"/>
      <c r="BU49" s="3"/>
      <c r="BV49" s="3"/>
      <c r="BW49" s="3"/>
      <c r="BX49" s="3"/>
      <c r="BY49" s="3"/>
      <c r="BZ49" s="3"/>
      <c r="CA49" s="3"/>
      <c r="CB49" s="3"/>
      <c r="CC49" s="3"/>
      <c r="CD49" s="3"/>
      <c r="CE49" s="3"/>
      <c r="CF49" s="3"/>
      <c r="CG49" s="3"/>
      <c r="CH49" s="3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  <c r="FK49" s="3"/>
      <c r="FL49" s="3"/>
      <c r="FM49" s="3"/>
      <c r="FN49" s="3"/>
      <c r="FO49" s="3"/>
      <c r="FP49" s="3"/>
      <c r="FQ49" s="3"/>
      <c r="FR49" s="3"/>
      <c r="FS49" s="3"/>
      <c r="FT49" s="3"/>
      <c r="FU49" s="3"/>
      <c r="FV49" s="3"/>
      <c r="FW49" s="3"/>
      <c r="FX49" s="3"/>
      <c r="FY49" s="3"/>
      <c r="FZ49" s="3"/>
      <c r="GA49" s="3"/>
      <c r="GB49" s="3"/>
      <c r="GC49" s="3"/>
      <c r="GD49" s="3"/>
      <c r="GE49" s="3"/>
      <c r="GF49" s="3"/>
      <c r="GG49" s="3"/>
      <c r="GH49" s="3"/>
      <c r="GI49" s="3"/>
      <c r="GJ49" s="3"/>
      <c r="GK49" s="3"/>
      <c r="GL49" s="3"/>
      <c r="GM49" s="3"/>
      <c r="GN49" s="3"/>
      <c r="GO49" s="3"/>
      <c r="GP49" s="3"/>
      <c r="GQ49" s="3"/>
      <c r="GR49" s="3"/>
      <c r="GS49" s="3"/>
      <c r="GT49" s="3"/>
      <c r="GU49" s="3"/>
      <c r="GV49" s="3"/>
      <c r="GW49" s="3"/>
      <c r="GX49" s="3"/>
      <c r="GY49" s="3"/>
      <c r="GZ49" s="3"/>
      <c r="HA49" s="3"/>
      <c r="HB49" s="3"/>
      <c r="HC49" s="3"/>
      <c r="HD49" s="3"/>
      <c r="HE49" s="3"/>
      <c r="HF49" s="3"/>
      <c r="HG49" s="3"/>
      <c r="HH49" s="3"/>
      <c r="HI49" s="3"/>
      <c r="HJ49" s="3"/>
      <c r="HK49" s="3"/>
      <c r="HL49" s="3"/>
      <c r="HM49" s="3"/>
      <c r="HN49" s="3"/>
      <c r="HO49" s="3"/>
      <c r="HP49" s="3"/>
      <c r="HQ49" s="3"/>
      <c r="HR49" s="3"/>
      <c r="HS49" s="3"/>
      <c r="HT49" s="3"/>
      <c r="HU49" s="3"/>
      <c r="HV49" s="3"/>
      <c r="HW49" s="3"/>
      <c r="HX49" s="3"/>
      <c r="HY49" s="3"/>
      <c r="HZ49" s="3"/>
      <c r="IA49" s="3"/>
      <c r="IB49" s="3"/>
      <c r="IC49" s="3"/>
      <c r="ID49" s="3"/>
      <c r="IE49" s="3"/>
      <c r="IF49" s="3"/>
      <c r="IG49" s="3"/>
      <c r="IH49" s="3"/>
      <c r="II49" s="3"/>
      <c r="IJ49" s="3"/>
      <c r="IK49" s="3"/>
      <c r="IL49" s="3"/>
      <c r="IM49" s="3"/>
      <c r="IN49" s="3"/>
      <c r="IO49" s="3"/>
      <c r="IP49" s="3"/>
    </row>
    <row r="50" spans="1:250" ht="16.5" customHeight="1" x14ac:dyDescent="0.15">
      <c r="A50" s="3"/>
      <c r="B50" s="11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3"/>
      <c r="BN50" s="3"/>
      <c r="BO50" s="3"/>
      <c r="BP50" s="3"/>
      <c r="BQ50" s="3"/>
      <c r="BR50" s="3"/>
      <c r="BS50" s="3"/>
      <c r="BT50" s="3"/>
      <c r="BU50" s="3"/>
      <c r="BV50" s="3"/>
      <c r="BW50" s="3"/>
      <c r="BX50" s="3"/>
      <c r="BY50" s="3"/>
      <c r="BZ50" s="3"/>
      <c r="CA50" s="3"/>
      <c r="CB50" s="3"/>
      <c r="CC50" s="3"/>
      <c r="CD50" s="3"/>
      <c r="CE50" s="3"/>
      <c r="CF50" s="3"/>
      <c r="CG50" s="3"/>
      <c r="CH50" s="3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  <c r="FK50" s="3"/>
      <c r="FL50" s="3"/>
      <c r="FM50" s="3"/>
      <c r="FN50" s="3"/>
      <c r="FO50" s="3"/>
      <c r="FP50" s="3"/>
      <c r="FQ50" s="3"/>
      <c r="FR50" s="3"/>
      <c r="FS50" s="3"/>
      <c r="FT50" s="3"/>
      <c r="FU50" s="3"/>
      <c r="FV50" s="3"/>
      <c r="FW50" s="3"/>
      <c r="FX50" s="3"/>
      <c r="FY50" s="3"/>
      <c r="FZ50" s="3"/>
      <c r="GA50" s="3"/>
      <c r="GB50" s="3"/>
      <c r="GC50" s="3"/>
      <c r="GD50" s="3"/>
      <c r="GE50" s="3"/>
      <c r="GF50" s="3"/>
      <c r="GG50" s="3"/>
      <c r="GH50" s="3"/>
      <c r="GI50" s="3"/>
      <c r="GJ50" s="3"/>
      <c r="GK50" s="3"/>
      <c r="GL50" s="3"/>
      <c r="GM50" s="3"/>
      <c r="GN50" s="3"/>
      <c r="GO50" s="3"/>
      <c r="GP50" s="3"/>
      <c r="GQ50" s="3"/>
      <c r="GR50" s="3"/>
      <c r="GS50" s="3"/>
      <c r="GT50" s="3"/>
      <c r="GU50" s="3"/>
      <c r="GV50" s="3"/>
      <c r="GW50" s="3"/>
      <c r="GX50" s="3"/>
      <c r="GY50" s="3"/>
      <c r="GZ50" s="3"/>
      <c r="HA50" s="3"/>
      <c r="HB50" s="3"/>
      <c r="HC50" s="3"/>
      <c r="HD50" s="3"/>
      <c r="HE50" s="3"/>
      <c r="HF50" s="3"/>
      <c r="HG50" s="3"/>
      <c r="HH50" s="3"/>
      <c r="HI50" s="3"/>
      <c r="HJ50" s="3"/>
      <c r="HK50" s="3"/>
      <c r="HL50" s="3"/>
      <c r="HM50" s="3"/>
      <c r="HN50" s="3"/>
      <c r="HO50" s="3"/>
      <c r="HP50" s="3"/>
      <c r="HQ50" s="3"/>
      <c r="HR50" s="3"/>
      <c r="HS50" s="3"/>
      <c r="HT50" s="3"/>
      <c r="HU50" s="3"/>
      <c r="HV50" s="3"/>
      <c r="HW50" s="3"/>
      <c r="HX50" s="3"/>
      <c r="HY50" s="3"/>
      <c r="HZ50" s="3"/>
      <c r="IA50" s="3"/>
      <c r="IB50" s="3"/>
      <c r="IC50" s="3"/>
      <c r="ID50" s="3"/>
      <c r="IE50" s="3"/>
      <c r="IF50" s="3"/>
      <c r="IG50" s="3"/>
      <c r="IH50" s="3"/>
      <c r="II50" s="3"/>
      <c r="IJ50" s="3"/>
      <c r="IK50" s="3"/>
      <c r="IL50" s="3"/>
      <c r="IM50" s="3"/>
      <c r="IN50" s="3"/>
      <c r="IO50" s="3"/>
      <c r="IP50" s="3"/>
    </row>
    <row r="51" spans="1:250" ht="16.5" customHeight="1" x14ac:dyDescent="0.15">
      <c r="A51" s="3"/>
      <c r="B51" s="11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  <c r="CG51" s="3"/>
      <c r="CH51" s="3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  <c r="FI51" s="3"/>
      <c r="FJ51" s="3"/>
      <c r="FK51" s="3"/>
      <c r="FL51" s="3"/>
      <c r="FM51" s="3"/>
      <c r="FN51" s="3"/>
      <c r="FO51" s="3"/>
      <c r="FP51" s="3"/>
      <c r="FQ51" s="3"/>
      <c r="FR51" s="3"/>
      <c r="FS51" s="3"/>
      <c r="FT51" s="3"/>
      <c r="FU51" s="3"/>
      <c r="FV51" s="3"/>
      <c r="FW51" s="3"/>
      <c r="FX51" s="3"/>
      <c r="FY51" s="3"/>
      <c r="FZ51" s="3"/>
      <c r="GA51" s="3"/>
      <c r="GB51" s="3"/>
      <c r="GC51" s="3"/>
      <c r="GD51" s="3"/>
      <c r="GE51" s="3"/>
      <c r="GF51" s="3"/>
      <c r="GG51" s="3"/>
      <c r="GH51" s="3"/>
      <c r="GI51" s="3"/>
      <c r="GJ51" s="3"/>
      <c r="GK51" s="3"/>
      <c r="GL51" s="3"/>
      <c r="GM51" s="3"/>
      <c r="GN51" s="3"/>
      <c r="GO51" s="3"/>
      <c r="GP51" s="3"/>
      <c r="GQ51" s="3"/>
      <c r="GR51" s="3"/>
      <c r="GS51" s="3"/>
      <c r="GT51" s="3"/>
      <c r="GU51" s="3"/>
      <c r="GV51" s="3"/>
      <c r="GW51" s="3"/>
      <c r="GX51" s="3"/>
      <c r="GY51" s="3"/>
      <c r="GZ51" s="3"/>
      <c r="HA51" s="3"/>
      <c r="HB51" s="3"/>
      <c r="HC51" s="3"/>
      <c r="HD51" s="3"/>
      <c r="HE51" s="3"/>
      <c r="HF51" s="3"/>
      <c r="HG51" s="3"/>
      <c r="HH51" s="3"/>
      <c r="HI51" s="3"/>
      <c r="HJ51" s="3"/>
      <c r="HK51" s="3"/>
      <c r="HL51" s="3"/>
      <c r="HM51" s="3"/>
      <c r="HN51" s="3"/>
      <c r="HO51" s="3"/>
      <c r="HP51" s="3"/>
      <c r="HQ51" s="3"/>
      <c r="HR51" s="3"/>
      <c r="HS51" s="3"/>
      <c r="HT51" s="3"/>
      <c r="HU51" s="3"/>
      <c r="HV51" s="3"/>
      <c r="HW51" s="3"/>
      <c r="HX51" s="3"/>
      <c r="HY51" s="3"/>
      <c r="HZ51" s="3"/>
      <c r="IA51" s="3"/>
      <c r="IB51" s="3"/>
      <c r="IC51" s="3"/>
      <c r="ID51" s="3"/>
      <c r="IE51" s="3"/>
      <c r="IF51" s="3"/>
      <c r="IG51" s="3"/>
      <c r="IH51" s="3"/>
      <c r="II51" s="3"/>
      <c r="IJ51" s="3"/>
      <c r="IK51" s="3"/>
      <c r="IL51" s="3"/>
      <c r="IM51" s="3"/>
      <c r="IN51" s="3"/>
      <c r="IO51" s="3"/>
      <c r="IP51" s="3"/>
    </row>
    <row r="52" spans="1:250" ht="16.5" customHeight="1" x14ac:dyDescent="0.15">
      <c r="A52" s="3"/>
      <c r="B52" s="11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3"/>
      <c r="BN52" s="3"/>
      <c r="BO52" s="3"/>
      <c r="BP52" s="3"/>
      <c r="BQ52" s="3"/>
      <c r="BR52" s="3"/>
      <c r="BS52" s="3"/>
      <c r="BT52" s="3"/>
      <c r="BU52" s="3"/>
      <c r="BV52" s="3"/>
      <c r="BW52" s="3"/>
      <c r="BX52" s="3"/>
      <c r="BY52" s="3"/>
      <c r="BZ52" s="3"/>
      <c r="CA52" s="3"/>
      <c r="CB52" s="3"/>
      <c r="CC52" s="3"/>
      <c r="CD52" s="3"/>
      <c r="CE52" s="3"/>
      <c r="CF52" s="3"/>
      <c r="CG52" s="3"/>
      <c r="CH52" s="3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  <c r="EV52" s="3"/>
      <c r="EW52" s="3"/>
      <c r="EX52" s="3"/>
      <c r="EY52" s="3"/>
      <c r="EZ52" s="3"/>
      <c r="FA52" s="3"/>
      <c r="FB52" s="3"/>
      <c r="FC52" s="3"/>
      <c r="FD52" s="3"/>
      <c r="FE52" s="3"/>
      <c r="FF52" s="3"/>
      <c r="FG52" s="3"/>
      <c r="FH52" s="3"/>
      <c r="FI52" s="3"/>
      <c r="FJ52" s="3"/>
      <c r="FK52" s="3"/>
      <c r="FL52" s="3"/>
      <c r="FM52" s="3"/>
      <c r="FN52" s="3"/>
      <c r="FO52" s="3"/>
      <c r="FP52" s="3"/>
      <c r="FQ52" s="3"/>
      <c r="FR52" s="3"/>
      <c r="FS52" s="3"/>
      <c r="FT52" s="3"/>
      <c r="FU52" s="3"/>
      <c r="FV52" s="3"/>
      <c r="FW52" s="3"/>
      <c r="FX52" s="3"/>
      <c r="FY52" s="3"/>
      <c r="FZ52" s="3"/>
      <c r="GA52" s="3"/>
      <c r="GB52" s="3"/>
      <c r="GC52" s="3"/>
      <c r="GD52" s="3"/>
      <c r="GE52" s="3"/>
      <c r="GF52" s="3"/>
      <c r="GG52" s="3"/>
      <c r="GH52" s="3"/>
      <c r="GI52" s="3"/>
      <c r="GJ52" s="3"/>
      <c r="GK52" s="3"/>
      <c r="GL52" s="3"/>
      <c r="GM52" s="3"/>
      <c r="GN52" s="3"/>
      <c r="GO52" s="3"/>
      <c r="GP52" s="3"/>
      <c r="GQ52" s="3"/>
      <c r="GR52" s="3"/>
      <c r="GS52" s="3"/>
      <c r="GT52" s="3"/>
      <c r="GU52" s="3"/>
      <c r="GV52" s="3"/>
      <c r="GW52" s="3"/>
      <c r="GX52" s="3"/>
      <c r="GY52" s="3"/>
      <c r="GZ52" s="3"/>
      <c r="HA52" s="3"/>
      <c r="HB52" s="3"/>
      <c r="HC52" s="3"/>
      <c r="HD52" s="3"/>
      <c r="HE52" s="3"/>
      <c r="HF52" s="3"/>
      <c r="HG52" s="3"/>
      <c r="HH52" s="3"/>
      <c r="HI52" s="3"/>
      <c r="HJ52" s="3"/>
      <c r="HK52" s="3"/>
      <c r="HL52" s="3"/>
      <c r="HM52" s="3"/>
      <c r="HN52" s="3"/>
      <c r="HO52" s="3"/>
      <c r="HP52" s="3"/>
      <c r="HQ52" s="3"/>
      <c r="HR52" s="3"/>
      <c r="HS52" s="3"/>
      <c r="HT52" s="3"/>
      <c r="HU52" s="3"/>
      <c r="HV52" s="3"/>
      <c r="HW52" s="3"/>
      <c r="HX52" s="3"/>
      <c r="HY52" s="3"/>
      <c r="HZ52" s="3"/>
      <c r="IA52" s="3"/>
      <c r="IB52" s="3"/>
      <c r="IC52" s="3"/>
      <c r="ID52" s="3"/>
      <c r="IE52" s="3"/>
      <c r="IF52" s="3"/>
      <c r="IG52" s="3"/>
      <c r="IH52" s="3"/>
      <c r="II52" s="3"/>
      <c r="IJ52" s="3"/>
      <c r="IK52" s="3"/>
      <c r="IL52" s="3"/>
      <c r="IM52" s="3"/>
      <c r="IN52" s="3"/>
      <c r="IO52" s="3"/>
      <c r="IP52" s="3"/>
    </row>
    <row r="53" spans="1:250" ht="16.5" customHeight="1" x14ac:dyDescent="0.15">
      <c r="A53" s="3"/>
      <c r="B53" s="11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  <c r="CG53" s="3"/>
      <c r="CH53" s="3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3"/>
      <c r="EO53" s="3"/>
      <c r="EP53" s="3"/>
      <c r="EQ53" s="3"/>
      <c r="ER53" s="3"/>
      <c r="ES53" s="3"/>
      <c r="ET53" s="3"/>
      <c r="EU53" s="3"/>
      <c r="EV53" s="3"/>
      <c r="EW53" s="3"/>
      <c r="EX53" s="3"/>
      <c r="EY53" s="3"/>
      <c r="EZ53" s="3"/>
      <c r="FA53" s="3"/>
      <c r="FB53" s="3"/>
      <c r="FC53" s="3"/>
      <c r="FD53" s="3"/>
      <c r="FE53" s="3"/>
      <c r="FF53" s="3"/>
      <c r="FG53" s="3"/>
      <c r="FH53" s="3"/>
      <c r="FI53" s="3"/>
      <c r="FJ53" s="3"/>
      <c r="FK53" s="3"/>
      <c r="FL53" s="3"/>
      <c r="FM53" s="3"/>
      <c r="FN53" s="3"/>
      <c r="FO53" s="3"/>
      <c r="FP53" s="3"/>
      <c r="FQ53" s="3"/>
      <c r="FR53" s="3"/>
      <c r="FS53" s="3"/>
      <c r="FT53" s="3"/>
      <c r="FU53" s="3"/>
      <c r="FV53" s="3"/>
      <c r="FW53" s="3"/>
      <c r="FX53" s="3"/>
      <c r="FY53" s="3"/>
      <c r="FZ53" s="3"/>
      <c r="GA53" s="3"/>
      <c r="GB53" s="3"/>
      <c r="GC53" s="3"/>
      <c r="GD53" s="3"/>
      <c r="GE53" s="3"/>
      <c r="GF53" s="3"/>
      <c r="GG53" s="3"/>
      <c r="GH53" s="3"/>
      <c r="GI53" s="3"/>
      <c r="GJ53" s="3"/>
      <c r="GK53" s="3"/>
      <c r="GL53" s="3"/>
      <c r="GM53" s="3"/>
      <c r="GN53" s="3"/>
      <c r="GO53" s="3"/>
      <c r="GP53" s="3"/>
      <c r="GQ53" s="3"/>
      <c r="GR53" s="3"/>
      <c r="GS53" s="3"/>
      <c r="GT53" s="3"/>
      <c r="GU53" s="3"/>
      <c r="GV53" s="3"/>
      <c r="GW53" s="3"/>
      <c r="GX53" s="3"/>
      <c r="GY53" s="3"/>
      <c r="GZ53" s="3"/>
      <c r="HA53" s="3"/>
      <c r="HB53" s="3"/>
      <c r="HC53" s="3"/>
      <c r="HD53" s="3"/>
      <c r="HE53" s="3"/>
      <c r="HF53" s="3"/>
      <c r="HG53" s="3"/>
      <c r="HH53" s="3"/>
      <c r="HI53" s="3"/>
      <c r="HJ53" s="3"/>
      <c r="HK53" s="3"/>
      <c r="HL53" s="3"/>
      <c r="HM53" s="3"/>
      <c r="HN53" s="3"/>
      <c r="HO53" s="3"/>
      <c r="HP53" s="3"/>
      <c r="HQ53" s="3"/>
      <c r="HR53" s="3"/>
      <c r="HS53" s="3"/>
      <c r="HT53" s="3"/>
      <c r="HU53" s="3"/>
      <c r="HV53" s="3"/>
      <c r="HW53" s="3"/>
      <c r="HX53" s="3"/>
      <c r="HY53" s="3"/>
      <c r="HZ53" s="3"/>
      <c r="IA53" s="3"/>
      <c r="IB53" s="3"/>
      <c r="IC53" s="3"/>
      <c r="ID53" s="3"/>
      <c r="IE53" s="3"/>
      <c r="IF53" s="3"/>
      <c r="IG53" s="3"/>
      <c r="IH53" s="3"/>
      <c r="II53" s="3"/>
      <c r="IJ53" s="3"/>
      <c r="IK53" s="3"/>
      <c r="IL53" s="3"/>
      <c r="IM53" s="3"/>
      <c r="IN53" s="3"/>
      <c r="IO53" s="3"/>
      <c r="IP53" s="3"/>
    </row>
    <row r="54" spans="1:250" ht="16.5" customHeight="1" x14ac:dyDescent="0.15">
      <c r="A54" s="3"/>
      <c r="B54" s="11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D54" s="3"/>
      <c r="CE54" s="3"/>
      <c r="CF54" s="3"/>
      <c r="CG54" s="3"/>
      <c r="CH54" s="3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3"/>
      <c r="DU54" s="3"/>
      <c r="DV54" s="3"/>
      <c r="DW54" s="3"/>
      <c r="DX54" s="3"/>
      <c r="DY54" s="3"/>
      <c r="DZ54" s="3"/>
      <c r="EA54" s="3"/>
      <c r="EB54" s="3"/>
      <c r="EC54" s="3"/>
      <c r="ED54" s="3"/>
      <c r="EE54" s="3"/>
      <c r="EF54" s="3"/>
      <c r="EG54" s="3"/>
      <c r="EH54" s="3"/>
      <c r="EI54" s="3"/>
      <c r="EJ54" s="3"/>
      <c r="EK54" s="3"/>
      <c r="EL54" s="3"/>
      <c r="EM54" s="3"/>
      <c r="EN54" s="3"/>
      <c r="EO54" s="3"/>
      <c r="EP54" s="3"/>
      <c r="EQ54" s="3"/>
      <c r="ER54" s="3"/>
      <c r="ES54" s="3"/>
      <c r="ET54" s="3"/>
      <c r="EU54" s="3"/>
      <c r="EV54" s="3"/>
      <c r="EW54" s="3"/>
      <c r="EX54" s="3"/>
      <c r="EY54" s="3"/>
      <c r="EZ54" s="3"/>
      <c r="FA54" s="3"/>
      <c r="FB54" s="3"/>
      <c r="FC54" s="3"/>
      <c r="FD54" s="3"/>
      <c r="FE54" s="3"/>
      <c r="FF54" s="3"/>
      <c r="FG54" s="3"/>
      <c r="FH54" s="3"/>
      <c r="FI54" s="3"/>
      <c r="FJ54" s="3"/>
      <c r="FK54" s="3"/>
      <c r="FL54" s="3"/>
      <c r="FM54" s="3"/>
      <c r="FN54" s="3"/>
      <c r="FO54" s="3"/>
      <c r="FP54" s="3"/>
      <c r="FQ54" s="3"/>
      <c r="FR54" s="3"/>
      <c r="FS54" s="3"/>
      <c r="FT54" s="3"/>
      <c r="FU54" s="3"/>
      <c r="FV54" s="3"/>
      <c r="FW54" s="3"/>
      <c r="FX54" s="3"/>
      <c r="FY54" s="3"/>
      <c r="FZ54" s="3"/>
      <c r="GA54" s="3"/>
      <c r="GB54" s="3"/>
      <c r="GC54" s="3"/>
      <c r="GD54" s="3"/>
      <c r="GE54" s="3"/>
      <c r="GF54" s="3"/>
      <c r="GG54" s="3"/>
      <c r="GH54" s="3"/>
      <c r="GI54" s="3"/>
      <c r="GJ54" s="3"/>
      <c r="GK54" s="3"/>
      <c r="GL54" s="3"/>
      <c r="GM54" s="3"/>
      <c r="GN54" s="3"/>
      <c r="GO54" s="3"/>
      <c r="GP54" s="3"/>
      <c r="GQ54" s="3"/>
      <c r="GR54" s="3"/>
      <c r="GS54" s="3"/>
      <c r="GT54" s="3"/>
      <c r="GU54" s="3"/>
      <c r="GV54" s="3"/>
      <c r="GW54" s="3"/>
      <c r="GX54" s="3"/>
      <c r="GY54" s="3"/>
      <c r="GZ54" s="3"/>
      <c r="HA54" s="3"/>
      <c r="HB54" s="3"/>
      <c r="HC54" s="3"/>
      <c r="HD54" s="3"/>
      <c r="HE54" s="3"/>
      <c r="HF54" s="3"/>
      <c r="HG54" s="3"/>
      <c r="HH54" s="3"/>
      <c r="HI54" s="3"/>
      <c r="HJ54" s="3"/>
      <c r="HK54" s="3"/>
      <c r="HL54" s="3"/>
      <c r="HM54" s="3"/>
      <c r="HN54" s="3"/>
      <c r="HO54" s="3"/>
      <c r="HP54" s="3"/>
      <c r="HQ54" s="3"/>
      <c r="HR54" s="3"/>
      <c r="HS54" s="3"/>
      <c r="HT54" s="3"/>
      <c r="HU54" s="3"/>
      <c r="HV54" s="3"/>
      <c r="HW54" s="3"/>
      <c r="HX54" s="3"/>
      <c r="HY54" s="3"/>
      <c r="HZ54" s="3"/>
      <c r="IA54" s="3"/>
      <c r="IB54" s="3"/>
      <c r="IC54" s="3"/>
      <c r="ID54" s="3"/>
      <c r="IE54" s="3"/>
      <c r="IF54" s="3"/>
      <c r="IG54" s="3"/>
      <c r="IH54" s="3"/>
      <c r="II54" s="3"/>
      <c r="IJ54" s="3"/>
      <c r="IK54" s="3"/>
      <c r="IL54" s="3"/>
      <c r="IM54" s="3"/>
      <c r="IN54" s="3"/>
      <c r="IO54" s="3"/>
      <c r="IP54" s="3"/>
    </row>
  </sheetData>
  <mergeCells count="2">
    <mergeCell ref="A2:B2"/>
    <mergeCell ref="A3:B3"/>
  </mergeCells>
  <phoneticPr fontId="13" type="noConversion"/>
  <printOptions horizontalCentered="1"/>
  <pageMargins left="0.35416666666666702" right="0.27500000000000002" top="0.35416666666666702" bottom="0.43263888888888902" header="0.35416666666666702" footer="0.235416666666667"/>
  <pageSetup paperSize="9" firstPageNumber="12" orientation="portrait" useFirstPageNumber="1" errors="blank" r:id="rId1"/>
  <headerFooter alignWithMargins="0">
    <oddFooter>&amp;C&amp;12- &amp;P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P36"/>
  <sheetViews>
    <sheetView showZeros="0" topLeftCell="A4" workbookViewId="0">
      <selection activeCell="I14" sqref="I14"/>
    </sheetView>
  </sheetViews>
  <sheetFormatPr defaultColWidth="9.140625" defaultRowHeight="14.25" customHeight="1" x14ac:dyDescent="0.15"/>
  <cols>
    <col min="1" max="1" width="45.5703125" style="1" customWidth="1"/>
    <col min="2" max="2" width="40.42578125" style="1" customWidth="1"/>
    <col min="3" max="29" width="10.28515625" style="1" customWidth="1"/>
    <col min="30" max="221" width="9" style="1" customWidth="1"/>
    <col min="222" max="250" width="10.28515625" style="1" customWidth="1"/>
    <col min="251" max="16384" width="9.140625" style="1"/>
  </cols>
  <sheetData>
    <row r="1" spans="1:250" ht="24.75" customHeight="1" x14ac:dyDescent="0.25">
      <c r="A1" s="2" t="s">
        <v>0</v>
      </c>
      <c r="B1" s="1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  <c r="FY1" s="3"/>
      <c r="FZ1" s="3"/>
      <c r="GA1" s="3"/>
      <c r="GB1" s="3"/>
      <c r="GC1" s="3"/>
      <c r="GD1" s="3"/>
      <c r="GE1" s="3"/>
      <c r="GF1" s="3"/>
      <c r="GG1" s="3"/>
      <c r="GH1" s="3"/>
      <c r="GI1" s="3"/>
      <c r="GJ1" s="3"/>
      <c r="GK1" s="3"/>
      <c r="GL1" s="3"/>
      <c r="GM1" s="3"/>
      <c r="GN1" s="3"/>
      <c r="GO1" s="3"/>
      <c r="GP1" s="3"/>
      <c r="GQ1" s="3"/>
      <c r="GR1" s="3"/>
      <c r="GS1" s="3"/>
      <c r="GT1" s="3"/>
      <c r="GU1" s="3"/>
      <c r="GV1" s="3"/>
      <c r="GW1" s="3"/>
      <c r="GX1" s="3"/>
      <c r="GY1" s="3"/>
      <c r="GZ1" s="3"/>
      <c r="HA1" s="3"/>
      <c r="HB1" s="3"/>
      <c r="HC1" s="3"/>
      <c r="HD1" s="3"/>
      <c r="HE1" s="3"/>
      <c r="HF1" s="3"/>
      <c r="HG1" s="3"/>
      <c r="HH1" s="3"/>
      <c r="HI1" s="3"/>
      <c r="HJ1" s="3"/>
      <c r="HK1" s="3"/>
      <c r="HL1" s="3"/>
      <c r="HM1" s="3"/>
      <c r="HN1" s="3"/>
      <c r="HO1" s="3"/>
      <c r="HP1" s="3"/>
      <c r="HQ1" s="3"/>
      <c r="HR1" s="3"/>
      <c r="HS1" s="3"/>
      <c r="HT1" s="3"/>
      <c r="HU1" s="3"/>
      <c r="HV1" s="3"/>
      <c r="HW1" s="3"/>
      <c r="HX1" s="3"/>
      <c r="HY1" s="3"/>
      <c r="HZ1" s="3"/>
      <c r="IA1" s="3"/>
      <c r="IB1" s="3"/>
      <c r="IC1" s="3"/>
      <c r="ID1" s="3"/>
      <c r="IE1" s="3"/>
      <c r="IF1" s="3"/>
      <c r="IG1" s="3"/>
      <c r="IH1" s="3"/>
      <c r="II1" s="3"/>
      <c r="IJ1" s="3"/>
      <c r="IK1" s="3"/>
      <c r="IL1" s="3"/>
      <c r="IM1" s="3"/>
      <c r="IN1" s="3"/>
      <c r="IO1" s="3"/>
      <c r="IP1" s="3"/>
    </row>
    <row r="2" spans="1:250" ht="27" customHeight="1" x14ac:dyDescent="0.15">
      <c r="A2" s="34" t="s">
        <v>54</v>
      </c>
      <c r="B2" s="34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  <c r="FY2" s="3"/>
      <c r="FZ2" s="3"/>
      <c r="GA2" s="3"/>
      <c r="GB2" s="3"/>
      <c r="GC2" s="3"/>
      <c r="GD2" s="3"/>
      <c r="GE2" s="3"/>
      <c r="GF2" s="3"/>
      <c r="GG2" s="3"/>
      <c r="GH2" s="3"/>
      <c r="GI2" s="3"/>
      <c r="GJ2" s="3"/>
      <c r="GK2" s="3"/>
      <c r="GL2" s="3"/>
      <c r="GM2" s="3"/>
      <c r="GN2" s="3"/>
      <c r="GO2" s="3"/>
      <c r="GP2" s="3"/>
      <c r="GQ2" s="3"/>
      <c r="GR2" s="3"/>
      <c r="GS2" s="3"/>
      <c r="GT2" s="3"/>
      <c r="GU2" s="3"/>
      <c r="GV2" s="3"/>
      <c r="GW2" s="3"/>
      <c r="GX2" s="3"/>
      <c r="GY2" s="3"/>
      <c r="GZ2" s="3"/>
      <c r="HA2" s="3"/>
      <c r="HB2" s="3"/>
      <c r="HC2" s="3"/>
      <c r="HD2" s="3"/>
      <c r="HE2" s="3"/>
      <c r="HF2" s="3"/>
      <c r="HG2" s="3"/>
      <c r="HH2" s="3"/>
      <c r="HI2" s="3"/>
      <c r="HJ2" s="3"/>
      <c r="HK2" s="3"/>
      <c r="HL2" s="3"/>
      <c r="HM2" s="3"/>
      <c r="HN2" s="3"/>
      <c r="HO2" s="3"/>
      <c r="HP2" s="3"/>
      <c r="HQ2" s="3"/>
      <c r="HR2" s="3"/>
      <c r="HS2" s="3"/>
      <c r="HT2" s="3"/>
      <c r="HU2" s="3"/>
      <c r="HV2" s="3"/>
      <c r="HW2" s="3"/>
      <c r="HX2" s="3"/>
      <c r="HY2" s="3"/>
      <c r="HZ2" s="3"/>
      <c r="IA2" s="3"/>
      <c r="IB2" s="3"/>
      <c r="IC2" s="3"/>
      <c r="ID2" s="3"/>
      <c r="IE2" s="3"/>
      <c r="IF2" s="3"/>
      <c r="IG2" s="3"/>
      <c r="IH2" s="3"/>
      <c r="II2" s="3"/>
      <c r="IJ2" s="3"/>
      <c r="IK2" s="3"/>
      <c r="IL2" s="3"/>
      <c r="IM2" s="3"/>
      <c r="IN2" s="3"/>
      <c r="IO2" s="3"/>
      <c r="IP2" s="3"/>
    </row>
    <row r="3" spans="1:250" ht="21" customHeight="1" x14ac:dyDescent="0.15">
      <c r="B3" s="13" t="s">
        <v>1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  <c r="GH3" s="3"/>
      <c r="GI3" s="3"/>
      <c r="GJ3" s="3"/>
      <c r="GK3" s="3"/>
      <c r="GL3" s="3"/>
      <c r="GM3" s="3"/>
      <c r="GN3" s="3"/>
      <c r="GO3" s="3"/>
      <c r="GP3" s="3"/>
      <c r="GQ3" s="3"/>
      <c r="GR3" s="3"/>
      <c r="GS3" s="3"/>
      <c r="GT3" s="3"/>
      <c r="GU3" s="3"/>
      <c r="GV3" s="3"/>
      <c r="GW3" s="3"/>
      <c r="GX3" s="3"/>
      <c r="GY3" s="3"/>
      <c r="GZ3" s="3"/>
      <c r="HA3" s="3"/>
      <c r="HB3" s="3"/>
      <c r="HC3" s="3"/>
      <c r="HD3" s="3"/>
      <c r="HE3" s="3"/>
      <c r="HF3" s="3"/>
      <c r="HG3" s="3"/>
      <c r="HH3" s="3"/>
      <c r="HI3" s="3"/>
      <c r="HJ3" s="3"/>
      <c r="HK3" s="3"/>
      <c r="HL3" s="3"/>
      <c r="HM3" s="3"/>
      <c r="HN3" s="3"/>
      <c r="HO3" s="3"/>
      <c r="HP3" s="3"/>
      <c r="HQ3" s="3"/>
      <c r="HR3" s="3"/>
      <c r="HS3" s="3"/>
      <c r="HT3" s="3"/>
      <c r="HU3" s="3"/>
      <c r="HV3" s="3"/>
      <c r="HW3" s="3"/>
      <c r="HX3" s="3"/>
      <c r="HY3" s="3"/>
      <c r="HZ3" s="3"/>
      <c r="IA3" s="3"/>
      <c r="IB3" s="3"/>
      <c r="IC3" s="3"/>
      <c r="ID3" s="3"/>
      <c r="IE3" s="3"/>
      <c r="IF3" s="3"/>
      <c r="IG3" s="3"/>
      <c r="IH3" s="3"/>
      <c r="II3" s="3"/>
      <c r="IJ3" s="3"/>
      <c r="IK3" s="3"/>
      <c r="IL3" s="3"/>
      <c r="IM3" s="3"/>
      <c r="IN3" s="3"/>
      <c r="IO3" s="3"/>
      <c r="IP3" s="3"/>
    </row>
    <row r="4" spans="1:250" ht="30.6" customHeight="1" x14ac:dyDescent="0.15">
      <c r="A4" s="5" t="s">
        <v>14</v>
      </c>
      <c r="B4" s="5" t="s">
        <v>55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  <c r="FY4" s="3"/>
      <c r="FZ4" s="3"/>
      <c r="GA4" s="3"/>
      <c r="GB4" s="3"/>
      <c r="GC4" s="3"/>
      <c r="GD4" s="3"/>
      <c r="GE4" s="3"/>
      <c r="GF4" s="3"/>
      <c r="GG4" s="3"/>
      <c r="GH4" s="3"/>
      <c r="GI4" s="3"/>
      <c r="GJ4" s="3"/>
      <c r="GK4" s="3"/>
      <c r="GL4" s="3"/>
      <c r="GM4" s="3"/>
      <c r="GN4" s="3"/>
      <c r="GO4" s="3"/>
      <c r="GP4" s="3"/>
      <c r="GQ4" s="3"/>
      <c r="GR4" s="3"/>
      <c r="GS4" s="3"/>
      <c r="GT4" s="3"/>
      <c r="GU4" s="3"/>
      <c r="GV4" s="3"/>
      <c r="GW4" s="3"/>
      <c r="GX4" s="3"/>
      <c r="GY4" s="3"/>
      <c r="GZ4" s="3"/>
      <c r="HA4" s="3"/>
      <c r="HB4" s="3"/>
      <c r="HC4" s="3"/>
      <c r="HD4" s="3"/>
      <c r="HE4" s="3"/>
      <c r="HF4" s="3"/>
      <c r="HG4" s="3"/>
      <c r="HH4" s="3"/>
      <c r="HI4" s="3"/>
      <c r="HJ4" s="3"/>
      <c r="HK4" s="3"/>
      <c r="HL4" s="3"/>
      <c r="HM4" s="3"/>
      <c r="HN4" s="3"/>
      <c r="HO4" s="3"/>
      <c r="HP4" s="3"/>
      <c r="HQ4" s="3"/>
      <c r="HR4" s="3"/>
      <c r="HS4" s="3"/>
      <c r="HT4" s="3"/>
      <c r="HU4" s="3"/>
      <c r="HV4" s="3"/>
      <c r="HW4" s="3"/>
      <c r="HX4" s="3"/>
      <c r="HY4" s="3"/>
      <c r="HZ4" s="3"/>
      <c r="IA4" s="3"/>
      <c r="IB4" s="3"/>
      <c r="IC4" s="3"/>
      <c r="ID4" s="3"/>
      <c r="IE4" s="3"/>
      <c r="IF4" s="3"/>
      <c r="IG4" s="3"/>
      <c r="IH4" s="3"/>
      <c r="II4" s="3"/>
      <c r="IJ4" s="3"/>
      <c r="IK4" s="3"/>
      <c r="IL4" s="3"/>
      <c r="IM4" s="3"/>
      <c r="IN4" s="3"/>
      <c r="IO4" s="3"/>
      <c r="IP4" s="3"/>
    </row>
    <row r="5" spans="1:250" ht="30.6" customHeight="1" x14ac:dyDescent="0.15">
      <c r="A5" s="14" t="s">
        <v>15</v>
      </c>
      <c r="B5" s="7">
        <f>1101038455.52*0.0001</f>
        <v>110103.845552</v>
      </c>
      <c r="C5" s="30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</row>
    <row r="6" spans="1:250" ht="30.6" customHeight="1" x14ac:dyDescent="0.15">
      <c r="A6" s="14" t="s">
        <v>16</v>
      </c>
      <c r="B6" s="7">
        <f>1071082075.21*0.0001</f>
        <v>107108.207521</v>
      </c>
      <c r="C6" s="30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  <c r="HC6" s="3"/>
      <c r="HD6" s="3"/>
      <c r="HE6" s="3"/>
      <c r="HF6" s="3"/>
      <c r="HG6" s="3"/>
      <c r="HH6" s="3"/>
      <c r="HI6" s="3"/>
      <c r="HJ6" s="3"/>
      <c r="HK6" s="3"/>
      <c r="HL6" s="3"/>
      <c r="HM6" s="3"/>
      <c r="HN6" s="3"/>
      <c r="HO6" s="3"/>
      <c r="HP6" s="3"/>
      <c r="HQ6" s="3"/>
      <c r="HR6" s="3"/>
      <c r="HS6" s="3"/>
      <c r="HT6" s="3"/>
      <c r="HU6" s="3"/>
      <c r="HV6" s="3"/>
      <c r="HW6" s="3"/>
      <c r="HX6" s="3"/>
      <c r="HY6" s="3"/>
      <c r="HZ6" s="3"/>
      <c r="IA6" s="3"/>
      <c r="IB6" s="3"/>
      <c r="IC6" s="3"/>
      <c r="ID6" s="3"/>
      <c r="IE6" s="3"/>
      <c r="IF6" s="3"/>
      <c r="IG6" s="3"/>
      <c r="IH6" s="3"/>
      <c r="II6" s="3"/>
      <c r="IJ6" s="3"/>
      <c r="IK6" s="3"/>
      <c r="IL6" s="3"/>
      <c r="IM6" s="3"/>
      <c r="IN6" s="3"/>
      <c r="IO6" s="3"/>
      <c r="IP6" s="3"/>
    </row>
    <row r="7" spans="1:250" ht="30.6" customHeight="1" x14ac:dyDescent="0.15">
      <c r="A7" s="8" t="s">
        <v>17</v>
      </c>
      <c r="B7" s="10">
        <f>394924706.34*0.0001</f>
        <v>39492.470633999998</v>
      </c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</row>
    <row r="8" spans="1:250" ht="30.6" customHeight="1" x14ac:dyDescent="0.15">
      <c r="A8" s="8" t="s">
        <v>18</v>
      </c>
      <c r="B8" s="10">
        <f>394924706.34*0.0001</f>
        <v>39492.470633999998</v>
      </c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  <c r="IC8" s="3"/>
      <c r="ID8" s="3"/>
      <c r="IE8" s="3"/>
      <c r="IF8" s="3"/>
      <c r="IG8" s="3"/>
      <c r="IH8" s="3"/>
      <c r="II8" s="3"/>
      <c r="IJ8" s="3"/>
      <c r="IK8" s="3"/>
      <c r="IL8" s="3"/>
      <c r="IM8" s="3"/>
      <c r="IN8" s="3"/>
      <c r="IO8" s="3"/>
      <c r="IP8" s="3"/>
    </row>
    <row r="9" spans="1:250" ht="30.6" customHeight="1" x14ac:dyDescent="0.15">
      <c r="A9" s="8" t="s">
        <v>19</v>
      </c>
      <c r="B9" s="15">
        <f>404458641*0.0001</f>
        <v>40445.864099999999</v>
      </c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  <c r="FY9" s="3"/>
      <c r="FZ9" s="3"/>
      <c r="GA9" s="3"/>
      <c r="GB9" s="3"/>
      <c r="GC9" s="3"/>
      <c r="GD9" s="3"/>
      <c r="GE9" s="3"/>
      <c r="GF9" s="3"/>
      <c r="GG9" s="3"/>
      <c r="GH9" s="3"/>
      <c r="GI9" s="3"/>
      <c r="GJ9" s="3"/>
      <c r="GK9" s="3"/>
      <c r="GL9" s="3"/>
      <c r="GM9" s="3"/>
      <c r="GN9" s="3"/>
      <c r="GO9" s="3"/>
      <c r="GP9" s="3"/>
      <c r="GQ9" s="3"/>
      <c r="GR9" s="3"/>
      <c r="GS9" s="3"/>
      <c r="GT9" s="3"/>
      <c r="GU9" s="3"/>
      <c r="GV9" s="3"/>
      <c r="GW9" s="3"/>
      <c r="GX9" s="3"/>
      <c r="GY9" s="3"/>
      <c r="GZ9" s="3"/>
      <c r="HA9" s="3"/>
      <c r="HB9" s="3"/>
      <c r="HC9" s="3"/>
      <c r="HD9" s="3"/>
      <c r="HE9" s="3"/>
      <c r="HF9" s="3"/>
      <c r="HG9" s="3"/>
      <c r="HH9" s="3"/>
      <c r="HI9" s="3"/>
      <c r="HJ9" s="3"/>
      <c r="HK9" s="3"/>
      <c r="HL9" s="3"/>
      <c r="HM9" s="3"/>
      <c r="HN9" s="3"/>
      <c r="HO9" s="3"/>
      <c r="HP9" s="3"/>
      <c r="HQ9" s="3"/>
      <c r="HR9" s="3"/>
      <c r="HS9" s="3"/>
      <c r="HT9" s="3"/>
      <c r="HU9" s="3"/>
      <c r="HV9" s="3"/>
      <c r="HW9" s="3"/>
      <c r="HX9" s="3"/>
      <c r="HY9" s="3"/>
      <c r="HZ9" s="3"/>
      <c r="IA9" s="3"/>
      <c r="IB9" s="3"/>
      <c r="IC9" s="3"/>
      <c r="ID9" s="3"/>
      <c r="IE9" s="3"/>
      <c r="IF9" s="3"/>
      <c r="IG9" s="3"/>
      <c r="IH9" s="3"/>
      <c r="II9" s="3"/>
      <c r="IJ9" s="3"/>
      <c r="IK9" s="3"/>
      <c r="IL9" s="3"/>
      <c r="IM9" s="3"/>
      <c r="IN9" s="3"/>
      <c r="IO9" s="3"/>
      <c r="IP9" s="3"/>
    </row>
    <row r="10" spans="1:250" ht="30.6" customHeight="1" x14ac:dyDescent="0.15">
      <c r="A10" s="8" t="s">
        <v>18</v>
      </c>
      <c r="B10" s="15">
        <f>404458641*0.0001</f>
        <v>40445.864099999999</v>
      </c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  <c r="HQ10" s="3"/>
      <c r="HR10" s="3"/>
      <c r="HS10" s="3"/>
      <c r="HT10" s="3"/>
      <c r="HU10" s="3"/>
      <c r="HV10" s="3"/>
      <c r="HW10" s="3"/>
      <c r="HX10" s="3"/>
      <c r="HY10" s="3"/>
      <c r="HZ10" s="3"/>
      <c r="IA10" s="3"/>
      <c r="IB10" s="3"/>
      <c r="IC10" s="3"/>
      <c r="ID10" s="3"/>
      <c r="IE10" s="3"/>
      <c r="IF10" s="3"/>
      <c r="IG10" s="3"/>
      <c r="IH10" s="3"/>
      <c r="II10" s="3"/>
      <c r="IJ10" s="3"/>
      <c r="IK10" s="3"/>
      <c r="IL10" s="3"/>
      <c r="IM10" s="3"/>
      <c r="IN10" s="3"/>
      <c r="IO10" s="3"/>
      <c r="IP10" s="3"/>
    </row>
    <row r="11" spans="1:250" ht="30.6" customHeight="1" x14ac:dyDescent="0.15">
      <c r="A11" s="8" t="s">
        <v>20</v>
      </c>
      <c r="B11" s="15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  <c r="FY11" s="3"/>
      <c r="FZ11" s="3"/>
      <c r="GA11" s="3"/>
      <c r="GB11" s="3"/>
      <c r="GC11" s="3"/>
      <c r="GD11" s="3"/>
      <c r="GE11" s="3"/>
      <c r="GF11" s="3"/>
      <c r="GG11" s="3"/>
      <c r="GH11" s="3"/>
      <c r="GI11" s="3"/>
      <c r="GJ11" s="3"/>
      <c r="GK11" s="3"/>
      <c r="GL11" s="3"/>
      <c r="GM11" s="3"/>
      <c r="GN11" s="3"/>
      <c r="GO11" s="3"/>
      <c r="GP11" s="3"/>
      <c r="GQ11" s="3"/>
      <c r="GR11" s="3"/>
      <c r="GS11" s="3"/>
      <c r="GT11" s="3"/>
      <c r="GU11" s="3"/>
      <c r="GV11" s="3"/>
      <c r="GW11" s="3"/>
      <c r="GX11" s="3"/>
      <c r="GY11" s="3"/>
      <c r="GZ11" s="3"/>
      <c r="HA11" s="3"/>
      <c r="HB11" s="3"/>
      <c r="HC11" s="3"/>
      <c r="HD11" s="3"/>
      <c r="HE11" s="3"/>
      <c r="HF11" s="3"/>
      <c r="HG11" s="3"/>
      <c r="HH11" s="3"/>
      <c r="HI11" s="3"/>
      <c r="HJ11" s="3"/>
      <c r="HK11" s="3"/>
      <c r="HL11" s="3"/>
      <c r="HM11" s="3"/>
      <c r="HN11" s="3"/>
      <c r="HO11" s="3"/>
      <c r="HP11" s="3"/>
      <c r="HQ11" s="3"/>
      <c r="HR11" s="3"/>
      <c r="HS11" s="3"/>
      <c r="HT11" s="3"/>
      <c r="HU11" s="3"/>
      <c r="HV11" s="3"/>
      <c r="HW11" s="3"/>
      <c r="HX11" s="3"/>
      <c r="HY11" s="3"/>
      <c r="HZ11" s="3"/>
      <c r="IA11" s="3"/>
      <c r="IB11" s="3"/>
      <c r="IC11" s="3"/>
      <c r="ID11" s="3"/>
      <c r="IE11" s="3"/>
      <c r="IF11" s="3"/>
      <c r="IG11" s="3"/>
      <c r="IH11" s="3"/>
      <c r="II11" s="3"/>
      <c r="IJ11" s="3"/>
      <c r="IK11" s="3"/>
      <c r="IL11" s="3"/>
      <c r="IM11" s="3"/>
      <c r="IN11" s="3"/>
      <c r="IO11" s="3"/>
      <c r="IP11" s="3"/>
    </row>
    <row r="12" spans="1:250" ht="30.6" customHeight="1" x14ac:dyDescent="0.15">
      <c r="A12" s="8" t="s">
        <v>21</v>
      </c>
      <c r="B12" s="10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  <c r="FY12" s="3"/>
      <c r="FZ12" s="3"/>
      <c r="GA12" s="3"/>
      <c r="GB12" s="3"/>
      <c r="GC12" s="3"/>
      <c r="GD12" s="3"/>
      <c r="GE12" s="3"/>
      <c r="GF12" s="3"/>
      <c r="GG12" s="3"/>
      <c r="GH12" s="3"/>
      <c r="GI12" s="3"/>
      <c r="GJ12" s="3"/>
      <c r="GK12" s="3"/>
      <c r="GL12" s="3"/>
      <c r="GM12" s="3"/>
      <c r="GN12" s="3"/>
      <c r="GO12" s="3"/>
      <c r="GP12" s="3"/>
      <c r="GQ12" s="3"/>
      <c r="GR12" s="3"/>
      <c r="GS12" s="3"/>
      <c r="GT12" s="3"/>
      <c r="GU12" s="3"/>
      <c r="GV12" s="3"/>
      <c r="GW12" s="3"/>
      <c r="GX12" s="3"/>
      <c r="GY12" s="3"/>
      <c r="GZ12" s="3"/>
      <c r="HA12" s="3"/>
      <c r="HB12" s="3"/>
      <c r="HC12" s="3"/>
      <c r="HD12" s="3"/>
      <c r="HE12" s="3"/>
      <c r="HF12" s="3"/>
      <c r="HG12" s="3"/>
      <c r="HH12" s="3"/>
      <c r="HI12" s="3"/>
      <c r="HJ12" s="3"/>
      <c r="HK12" s="3"/>
      <c r="HL12" s="3"/>
      <c r="HM12" s="3"/>
      <c r="HN12" s="3"/>
      <c r="HO12" s="3"/>
      <c r="HP12" s="3"/>
      <c r="HQ12" s="3"/>
      <c r="HR12" s="3"/>
      <c r="HS12" s="3"/>
      <c r="HT12" s="3"/>
      <c r="HU12" s="3"/>
      <c r="HV12" s="3"/>
      <c r="HW12" s="3"/>
      <c r="HX12" s="3"/>
      <c r="HY12" s="3"/>
      <c r="HZ12" s="3"/>
      <c r="IA12" s="3"/>
      <c r="IB12" s="3"/>
      <c r="IC12" s="3"/>
      <c r="ID12" s="3"/>
      <c r="IE12" s="3"/>
      <c r="IF12" s="3"/>
      <c r="IG12" s="3"/>
      <c r="IH12" s="3"/>
      <c r="II12" s="3"/>
      <c r="IJ12" s="3"/>
      <c r="IK12" s="3"/>
      <c r="IL12" s="3"/>
      <c r="IM12" s="3"/>
      <c r="IN12" s="3"/>
      <c r="IO12" s="3"/>
      <c r="IP12" s="3"/>
    </row>
    <row r="13" spans="1:250" ht="30.6" customHeight="1" x14ac:dyDescent="0.15">
      <c r="A13" s="8" t="s">
        <v>22</v>
      </c>
      <c r="B13" s="10">
        <f>206643890.07*0.0001</f>
        <v>20664.389007000002</v>
      </c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  <c r="FY13" s="3"/>
      <c r="FZ13" s="3"/>
      <c r="GA13" s="3"/>
      <c r="GB13" s="3"/>
      <c r="GC13" s="3"/>
      <c r="GD13" s="3"/>
      <c r="GE13" s="3"/>
      <c r="GF13" s="3"/>
      <c r="GG13" s="3"/>
      <c r="GH13" s="3"/>
      <c r="GI13" s="3"/>
      <c r="GJ13" s="3"/>
      <c r="GK13" s="3"/>
      <c r="GL13" s="3"/>
      <c r="GM13" s="3"/>
      <c r="GN13" s="3"/>
      <c r="GO13" s="3"/>
      <c r="GP13" s="3"/>
      <c r="GQ13" s="3"/>
      <c r="GR13" s="3"/>
      <c r="GS13" s="3"/>
      <c r="GT13" s="3"/>
      <c r="GU13" s="3"/>
      <c r="GV13" s="3"/>
      <c r="GW13" s="3"/>
      <c r="GX13" s="3"/>
      <c r="GY13" s="3"/>
      <c r="GZ13" s="3"/>
      <c r="HA13" s="3"/>
      <c r="HB13" s="3"/>
      <c r="HC13" s="3"/>
      <c r="HD13" s="3"/>
      <c r="HE13" s="3"/>
      <c r="HF13" s="3"/>
      <c r="HG13" s="3"/>
      <c r="HH13" s="3"/>
      <c r="HI13" s="3"/>
      <c r="HJ13" s="3"/>
      <c r="HK13" s="3"/>
      <c r="HL13" s="3"/>
      <c r="HM13" s="3"/>
      <c r="HN13" s="3"/>
      <c r="HO13" s="3"/>
      <c r="HP13" s="3"/>
      <c r="HQ13" s="3"/>
      <c r="HR13" s="3"/>
      <c r="HS13" s="3"/>
      <c r="HT13" s="3"/>
      <c r="HU13" s="3"/>
      <c r="HV13" s="3"/>
      <c r="HW13" s="3"/>
      <c r="HX13" s="3"/>
      <c r="HY13" s="3"/>
      <c r="HZ13" s="3"/>
      <c r="IA13" s="3"/>
      <c r="IB13" s="3"/>
      <c r="IC13" s="3"/>
      <c r="ID13" s="3"/>
      <c r="IE13" s="3"/>
      <c r="IF13" s="3"/>
      <c r="IG13" s="3"/>
      <c r="IH13" s="3"/>
      <c r="II13" s="3"/>
      <c r="IJ13" s="3"/>
      <c r="IK13" s="3"/>
      <c r="IL13" s="3"/>
      <c r="IM13" s="3"/>
      <c r="IN13" s="3"/>
      <c r="IO13" s="3"/>
      <c r="IP13" s="3"/>
    </row>
    <row r="14" spans="1:250" ht="30.6" customHeight="1" x14ac:dyDescent="0.15">
      <c r="A14" s="8" t="s">
        <v>23</v>
      </c>
      <c r="B14" s="10">
        <f>206643890.07*0.0001</f>
        <v>20664.389007000002</v>
      </c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  <c r="FY14" s="3"/>
      <c r="FZ14" s="3"/>
      <c r="GA14" s="3"/>
      <c r="GB14" s="3"/>
      <c r="GC14" s="3"/>
      <c r="GD14" s="3"/>
      <c r="GE14" s="3"/>
      <c r="GF14" s="3"/>
      <c r="GG14" s="3"/>
      <c r="GH14" s="3"/>
      <c r="GI14" s="3"/>
      <c r="GJ14" s="3"/>
      <c r="GK14" s="3"/>
      <c r="GL14" s="3"/>
      <c r="GM14" s="3"/>
      <c r="GN14" s="3"/>
      <c r="GO14" s="3"/>
      <c r="GP14" s="3"/>
      <c r="GQ14" s="3"/>
      <c r="GR14" s="3"/>
      <c r="GS14" s="3"/>
      <c r="GT14" s="3"/>
      <c r="GU14" s="3"/>
      <c r="GV14" s="3"/>
      <c r="GW14" s="3"/>
      <c r="GX14" s="3"/>
      <c r="GY14" s="3"/>
      <c r="GZ14" s="3"/>
      <c r="HA14" s="3"/>
      <c r="HB14" s="3"/>
      <c r="HC14" s="3"/>
      <c r="HD14" s="3"/>
      <c r="HE14" s="3"/>
      <c r="HF14" s="3"/>
      <c r="HG14" s="3"/>
      <c r="HH14" s="3"/>
      <c r="HI14" s="3"/>
      <c r="HJ14" s="3"/>
      <c r="HK14" s="3"/>
      <c r="HL14" s="3"/>
      <c r="HM14" s="3"/>
      <c r="HN14" s="3"/>
      <c r="HO14" s="3"/>
      <c r="HP14" s="3"/>
      <c r="HQ14" s="3"/>
      <c r="HR14" s="3"/>
      <c r="HS14" s="3"/>
      <c r="HT14" s="3"/>
      <c r="HU14" s="3"/>
      <c r="HV14" s="3"/>
      <c r="HW14" s="3"/>
      <c r="HX14" s="3"/>
      <c r="HY14" s="3"/>
      <c r="HZ14" s="3"/>
      <c r="IA14" s="3"/>
      <c r="IB14" s="3"/>
      <c r="IC14" s="3"/>
      <c r="ID14" s="3"/>
      <c r="IE14" s="3"/>
      <c r="IF14" s="3"/>
      <c r="IG14" s="3"/>
      <c r="IH14" s="3"/>
      <c r="II14" s="3"/>
      <c r="IJ14" s="3"/>
      <c r="IK14" s="3"/>
      <c r="IL14" s="3"/>
      <c r="IM14" s="3"/>
      <c r="IN14" s="3"/>
      <c r="IO14" s="3"/>
      <c r="IP14" s="3"/>
    </row>
    <row r="15" spans="1:250" ht="30.6" customHeight="1" x14ac:dyDescent="0.15">
      <c r="A15" s="27" t="s">
        <v>49</v>
      </c>
      <c r="B15" s="15">
        <f>18653869.02*0.0001</f>
        <v>1865.386902</v>
      </c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  <c r="FY15" s="3"/>
      <c r="FZ15" s="3"/>
      <c r="GA15" s="3"/>
      <c r="GB15" s="3"/>
      <c r="GC15" s="3"/>
      <c r="GD15" s="3"/>
      <c r="GE15" s="3"/>
      <c r="GF15" s="3"/>
      <c r="GG15" s="3"/>
      <c r="GH15" s="3"/>
      <c r="GI15" s="3"/>
      <c r="GJ15" s="3"/>
      <c r="GK15" s="3"/>
      <c r="GL15" s="3"/>
      <c r="GM15" s="3"/>
      <c r="GN15" s="3"/>
      <c r="GO15" s="3"/>
      <c r="GP15" s="3"/>
      <c r="GQ15" s="3"/>
      <c r="GR15" s="3"/>
      <c r="GS15" s="3"/>
      <c r="GT15" s="3"/>
      <c r="GU15" s="3"/>
      <c r="GV15" s="3"/>
      <c r="GW15" s="3"/>
      <c r="GX15" s="3"/>
      <c r="GY15" s="3"/>
      <c r="GZ15" s="3"/>
      <c r="HA15" s="3"/>
      <c r="HB15" s="3"/>
      <c r="HC15" s="3"/>
      <c r="HD15" s="3"/>
      <c r="HE15" s="3"/>
      <c r="HF15" s="3"/>
      <c r="HG15" s="3"/>
      <c r="HH15" s="3"/>
      <c r="HI15" s="3"/>
      <c r="HJ15" s="3"/>
      <c r="HK15" s="3"/>
      <c r="HL15" s="3"/>
      <c r="HM15" s="3"/>
      <c r="HN15" s="3"/>
      <c r="HO15" s="3"/>
      <c r="HP15" s="3"/>
      <c r="HQ15" s="3"/>
      <c r="HR15" s="3"/>
      <c r="HS15" s="3"/>
      <c r="HT15" s="3"/>
      <c r="HU15" s="3"/>
      <c r="HV15" s="3"/>
      <c r="HW15" s="3"/>
      <c r="HX15" s="3"/>
      <c r="HY15" s="3"/>
      <c r="HZ15" s="3"/>
      <c r="IA15" s="3"/>
      <c r="IB15" s="3"/>
      <c r="IC15" s="3"/>
      <c r="ID15" s="3"/>
      <c r="IE15" s="3"/>
      <c r="IF15" s="3"/>
      <c r="IG15" s="3"/>
      <c r="IH15" s="3"/>
      <c r="II15" s="3"/>
      <c r="IJ15" s="3"/>
      <c r="IK15" s="3"/>
      <c r="IL15" s="3"/>
      <c r="IM15" s="3"/>
      <c r="IN15" s="3"/>
      <c r="IO15" s="3"/>
      <c r="IP15" s="3"/>
    </row>
    <row r="16" spans="1:250" ht="30.6" customHeight="1" x14ac:dyDescent="0.15">
      <c r="A16" s="8" t="s">
        <v>24</v>
      </c>
      <c r="B16" s="10">
        <f>17414488.02*0.0001</f>
        <v>1741.4488020000001</v>
      </c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  <c r="FY16" s="3"/>
      <c r="FZ16" s="3"/>
      <c r="GA16" s="3"/>
      <c r="GB16" s="3"/>
      <c r="GC16" s="3"/>
      <c r="GD16" s="3"/>
      <c r="GE16" s="3"/>
      <c r="GF16" s="3"/>
      <c r="GG16" s="3"/>
      <c r="GH16" s="3"/>
      <c r="GI16" s="3"/>
      <c r="GJ16" s="3"/>
      <c r="GK16" s="3"/>
      <c r="GL16" s="3"/>
      <c r="GM16" s="3"/>
      <c r="GN16" s="3"/>
      <c r="GO16" s="3"/>
      <c r="GP16" s="3"/>
      <c r="GQ16" s="3"/>
      <c r="GR16" s="3"/>
      <c r="GS16" s="3"/>
      <c r="GT16" s="3"/>
      <c r="GU16" s="3"/>
      <c r="GV16" s="3"/>
      <c r="GW16" s="3"/>
      <c r="GX16" s="3"/>
      <c r="GY16" s="3"/>
      <c r="GZ16" s="3"/>
      <c r="HA16" s="3"/>
      <c r="HB16" s="3"/>
      <c r="HC16" s="3"/>
      <c r="HD16" s="3"/>
      <c r="HE16" s="3"/>
      <c r="HF16" s="3"/>
      <c r="HG16" s="3"/>
      <c r="HH16" s="3"/>
      <c r="HI16" s="3"/>
      <c r="HJ16" s="3"/>
      <c r="HK16" s="3"/>
      <c r="HL16" s="3"/>
      <c r="HM16" s="3"/>
      <c r="HN16" s="3"/>
      <c r="HO16" s="3"/>
      <c r="HP16" s="3"/>
      <c r="HQ16" s="3"/>
      <c r="HR16" s="3"/>
      <c r="HS16" s="3"/>
      <c r="HT16" s="3"/>
      <c r="HU16" s="3"/>
      <c r="HV16" s="3"/>
      <c r="HW16" s="3"/>
      <c r="HX16" s="3"/>
      <c r="HY16" s="3"/>
      <c r="HZ16" s="3"/>
      <c r="IA16" s="3"/>
      <c r="IB16" s="3"/>
      <c r="IC16" s="3"/>
      <c r="ID16" s="3"/>
      <c r="IE16" s="3"/>
      <c r="IF16" s="3"/>
      <c r="IG16" s="3"/>
      <c r="IH16" s="3"/>
      <c r="II16" s="3"/>
      <c r="IJ16" s="3"/>
      <c r="IK16" s="3"/>
      <c r="IL16" s="3"/>
      <c r="IM16" s="3"/>
      <c r="IN16" s="3"/>
      <c r="IO16" s="3"/>
      <c r="IP16" s="3"/>
    </row>
    <row r="17" spans="1:250" ht="30.6" customHeight="1" x14ac:dyDescent="0.15">
      <c r="A17" s="8" t="s">
        <v>25</v>
      </c>
      <c r="B17" s="10">
        <f>16090278.16*0.0001</f>
        <v>1609.027816</v>
      </c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  <c r="FY17" s="3"/>
      <c r="FZ17" s="3"/>
      <c r="GA17" s="3"/>
      <c r="GB17" s="3"/>
      <c r="GC17" s="3"/>
      <c r="GD17" s="3"/>
      <c r="GE17" s="3"/>
      <c r="GF17" s="3"/>
      <c r="GG17" s="3"/>
      <c r="GH17" s="3"/>
      <c r="GI17" s="3"/>
      <c r="GJ17" s="3"/>
      <c r="GK17" s="3"/>
      <c r="GL17" s="3"/>
      <c r="GM17" s="3"/>
      <c r="GN17" s="3"/>
      <c r="GO17" s="3"/>
      <c r="GP17" s="3"/>
      <c r="GQ17" s="3"/>
      <c r="GR17" s="3"/>
      <c r="GS17" s="3"/>
      <c r="GT17" s="3"/>
      <c r="GU17" s="3"/>
      <c r="GV17" s="3"/>
      <c r="GW17" s="3"/>
      <c r="GX17" s="3"/>
      <c r="GY17" s="3"/>
      <c r="GZ17" s="3"/>
      <c r="HA17" s="3"/>
      <c r="HB17" s="3"/>
      <c r="HC17" s="3"/>
      <c r="HD17" s="3"/>
      <c r="HE17" s="3"/>
      <c r="HF17" s="3"/>
      <c r="HG17" s="3"/>
      <c r="HH17" s="3"/>
      <c r="HI17" s="3"/>
      <c r="HJ17" s="3"/>
      <c r="HK17" s="3"/>
      <c r="HL17" s="3"/>
      <c r="HM17" s="3"/>
      <c r="HN17" s="3"/>
      <c r="HO17" s="3"/>
      <c r="HP17" s="3"/>
      <c r="HQ17" s="3"/>
      <c r="HR17" s="3"/>
      <c r="HS17" s="3"/>
      <c r="HT17" s="3"/>
      <c r="HU17" s="3"/>
      <c r="HV17" s="3"/>
      <c r="HW17" s="3"/>
      <c r="HX17" s="3"/>
      <c r="HY17" s="3"/>
      <c r="HZ17" s="3"/>
      <c r="IA17" s="3"/>
      <c r="IB17" s="3"/>
      <c r="IC17" s="3"/>
      <c r="ID17" s="3"/>
      <c r="IE17" s="3"/>
      <c r="IF17" s="3"/>
      <c r="IG17" s="3"/>
      <c r="IH17" s="3"/>
      <c r="II17" s="3"/>
      <c r="IJ17" s="3"/>
      <c r="IK17" s="3"/>
      <c r="IL17" s="3"/>
      <c r="IM17" s="3"/>
      <c r="IN17" s="3"/>
      <c r="IO17" s="3"/>
      <c r="IP17" s="3"/>
    </row>
    <row r="18" spans="1:250" ht="30.6" customHeight="1" x14ac:dyDescent="0.15">
      <c r="A18" s="8" t="s">
        <v>26</v>
      </c>
      <c r="B18" s="10">
        <f>16072278.16*0.0001</f>
        <v>1607.2278160000001</v>
      </c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  <c r="FY18" s="3"/>
      <c r="FZ18" s="3"/>
      <c r="GA18" s="3"/>
      <c r="GB18" s="3"/>
      <c r="GC18" s="3"/>
      <c r="GD18" s="3"/>
      <c r="GE18" s="3"/>
      <c r="GF18" s="3"/>
      <c r="GG18" s="3"/>
      <c r="GH18" s="3"/>
      <c r="GI18" s="3"/>
      <c r="GJ18" s="3"/>
      <c r="GK18" s="3"/>
      <c r="GL18" s="3"/>
      <c r="GM18" s="3"/>
      <c r="GN18" s="3"/>
      <c r="GO18" s="3"/>
      <c r="GP18" s="3"/>
      <c r="GQ18" s="3"/>
      <c r="GR18" s="3"/>
      <c r="GS18" s="3"/>
      <c r="GT18" s="3"/>
      <c r="GU18" s="3"/>
      <c r="GV18" s="3"/>
      <c r="GW18" s="3"/>
      <c r="GX18" s="3"/>
      <c r="GY18" s="3"/>
      <c r="GZ18" s="3"/>
      <c r="HA18" s="3"/>
      <c r="HB18" s="3"/>
      <c r="HC18" s="3"/>
      <c r="HD18" s="3"/>
      <c r="HE18" s="3"/>
      <c r="HF18" s="3"/>
      <c r="HG18" s="3"/>
      <c r="HH18" s="3"/>
      <c r="HI18" s="3"/>
      <c r="HJ18" s="3"/>
      <c r="HK18" s="3"/>
      <c r="HL18" s="3"/>
      <c r="HM18" s="3"/>
      <c r="HN18" s="3"/>
      <c r="HO18" s="3"/>
      <c r="HP18" s="3"/>
      <c r="HQ18" s="3"/>
      <c r="HR18" s="3"/>
      <c r="HS18" s="3"/>
      <c r="HT18" s="3"/>
      <c r="HU18" s="3"/>
      <c r="HV18" s="3"/>
      <c r="HW18" s="3"/>
      <c r="HX18" s="3"/>
      <c r="HY18" s="3"/>
      <c r="HZ18" s="3"/>
      <c r="IA18" s="3"/>
      <c r="IB18" s="3"/>
      <c r="IC18" s="3"/>
      <c r="ID18" s="3"/>
      <c r="IE18" s="3"/>
      <c r="IF18" s="3"/>
      <c r="IG18" s="3"/>
      <c r="IH18" s="3"/>
      <c r="II18" s="3"/>
      <c r="IJ18" s="3"/>
      <c r="IK18" s="3"/>
      <c r="IL18" s="3"/>
      <c r="IM18" s="3"/>
      <c r="IN18" s="3"/>
      <c r="IO18" s="3"/>
      <c r="IP18" s="3"/>
    </row>
    <row r="19" spans="1:250" ht="30.6" customHeight="1" x14ac:dyDescent="0.15">
      <c r="A19" s="8" t="s">
        <v>27</v>
      </c>
      <c r="B19" s="10">
        <f>52300023.6*0.0001</f>
        <v>5230.0023600000004</v>
      </c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  <c r="FY19" s="3"/>
      <c r="FZ19" s="3"/>
      <c r="GA19" s="3"/>
      <c r="GB19" s="3"/>
      <c r="GC19" s="3"/>
      <c r="GD19" s="3"/>
      <c r="GE19" s="3"/>
      <c r="GF19" s="3"/>
      <c r="GG19" s="3"/>
      <c r="GH19" s="3"/>
      <c r="GI19" s="3"/>
      <c r="GJ19" s="3"/>
      <c r="GK19" s="3"/>
      <c r="GL19" s="3"/>
      <c r="GM19" s="3"/>
      <c r="GN19" s="3"/>
      <c r="GO19" s="3"/>
      <c r="GP19" s="3"/>
      <c r="GQ19" s="3"/>
      <c r="GR19" s="3"/>
      <c r="GS19" s="3"/>
      <c r="GT19" s="3"/>
      <c r="GU19" s="3"/>
      <c r="GV19" s="3"/>
      <c r="GW19" s="3"/>
      <c r="GX19" s="3"/>
      <c r="GY19" s="3"/>
      <c r="GZ19" s="3"/>
      <c r="HA19" s="3"/>
      <c r="HB19" s="3"/>
      <c r="HC19" s="3"/>
      <c r="HD19" s="3"/>
      <c r="HE19" s="3"/>
      <c r="HF19" s="3"/>
      <c r="HG19" s="3"/>
      <c r="HH19" s="3"/>
      <c r="HI19" s="3"/>
      <c r="HJ19" s="3"/>
      <c r="HK19" s="3"/>
      <c r="HL19" s="3"/>
      <c r="HM19" s="3"/>
      <c r="HN19" s="3"/>
      <c r="HO19" s="3"/>
      <c r="HP19" s="3"/>
      <c r="HQ19" s="3"/>
      <c r="HR19" s="3"/>
      <c r="HS19" s="3"/>
      <c r="HT19" s="3"/>
      <c r="HU19" s="3"/>
      <c r="HV19" s="3"/>
      <c r="HW19" s="3"/>
      <c r="HX19" s="3"/>
      <c r="HY19" s="3"/>
      <c r="HZ19" s="3"/>
      <c r="IA19" s="3"/>
      <c r="IB19" s="3"/>
      <c r="IC19" s="3"/>
      <c r="ID19" s="3"/>
      <c r="IE19" s="3"/>
      <c r="IF19" s="3"/>
      <c r="IG19" s="3"/>
      <c r="IH19" s="3"/>
      <c r="II19" s="3"/>
      <c r="IJ19" s="3"/>
      <c r="IK19" s="3"/>
      <c r="IL19" s="3"/>
      <c r="IM19" s="3"/>
      <c r="IN19" s="3"/>
      <c r="IO19" s="3"/>
      <c r="IP19" s="3"/>
    </row>
    <row r="20" spans="1:250" ht="28.5" customHeight="1" x14ac:dyDescent="0.15">
      <c r="A20" s="8" t="s">
        <v>28</v>
      </c>
      <c r="B20" s="10">
        <f>23601024.29*0.0001</f>
        <v>2360.102429</v>
      </c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  <c r="FY20" s="3"/>
      <c r="FZ20" s="3"/>
      <c r="GA20" s="3"/>
      <c r="GB20" s="3"/>
      <c r="GC20" s="3"/>
      <c r="GD20" s="3"/>
      <c r="GE20" s="3"/>
      <c r="GF20" s="3"/>
      <c r="GG20" s="3"/>
      <c r="GH20" s="3"/>
      <c r="GI20" s="3"/>
      <c r="GJ20" s="3"/>
      <c r="GK20" s="3"/>
      <c r="GL20" s="3"/>
      <c r="GM20" s="3"/>
      <c r="GN20" s="3"/>
      <c r="GO20" s="3"/>
      <c r="GP20" s="3"/>
      <c r="GQ20" s="3"/>
      <c r="GR20" s="3"/>
      <c r="GS20" s="3"/>
      <c r="GT20" s="3"/>
      <c r="GU20" s="3"/>
      <c r="GV20" s="3"/>
      <c r="GW20" s="3"/>
      <c r="GX20" s="3"/>
      <c r="GY20" s="3"/>
      <c r="GZ20" s="3"/>
      <c r="HA20" s="3"/>
      <c r="HB20" s="3"/>
      <c r="HC20" s="3"/>
      <c r="HD20" s="3"/>
      <c r="HE20" s="3"/>
      <c r="HF20" s="3"/>
      <c r="HG20" s="3"/>
      <c r="HH20" s="3"/>
      <c r="HI20" s="3"/>
      <c r="HJ20" s="3"/>
      <c r="HK20" s="3"/>
      <c r="HL20" s="3"/>
      <c r="HM20" s="3"/>
      <c r="HN20" s="3"/>
      <c r="HO20" s="3"/>
      <c r="HP20" s="3"/>
      <c r="HQ20" s="3"/>
      <c r="HR20" s="3"/>
      <c r="HS20" s="3"/>
      <c r="HT20" s="3"/>
      <c r="HU20" s="3"/>
      <c r="HV20" s="3"/>
      <c r="HW20" s="3"/>
      <c r="HX20" s="3"/>
      <c r="HY20" s="3"/>
      <c r="HZ20" s="3"/>
      <c r="IA20" s="3"/>
      <c r="IB20" s="3"/>
      <c r="IC20" s="3"/>
      <c r="ID20" s="3"/>
      <c r="IE20" s="3"/>
      <c r="IF20" s="3"/>
      <c r="IG20" s="3"/>
      <c r="IH20" s="3"/>
      <c r="II20" s="3"/>
      <c r="IJ20" s="3"/>
      <c r="IK20" s="3"/>
      <c r="IL20" s="3"/>
      <c r="IM20" s="3"/>
      <c r="IN20" s="3"/>
      <c r="IO20" s="3"/>
      <c r="IP20" s="3"/>
    </row>
    <row r="21" spans="1:250" ht="28.5" customHeight="1" x14ac:dyDescent="0.15">
      <c r="A21" s="8" t="s">
        <v>29</v>
      </c>
      <c r="B21" s="10">
        <f>7967047.33*0.0001</f>
        <v>796.70473300000003</v>
      </c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  <c r="FY21" s="3"/>
      <c r="FZ21" s="3"/>
      <c r="GA21" s="3"/>
      <c r="GB21" s="3"/>
      <c r="GC21" s="3"/>
      <c r="GD21" s="3"/>
      <c r="GE21" s="3"/>
      <c r="GF21" s="3"/>
      <c r="GG21" s="3"/>
      <c r="GH21" s="3"/>
      <c r="GI21" s="3"/>
      <c r="GJ21" s="3"/>
      <c r="GK21" s="3"/>
      <c r="GL21" s="3"/>
      <c r="GM21" s="3"/>
      <c r="GN21" s="3"/>
      <c r="GO21" s="3"/>
      <c r="GP21" s="3"/>
      <c r="GQ21" s="3"/>
      <c r="GR21" s="3"/>
      <c r="GS21" s="3"/>
      <c r="GT21" s="3"/>
      <c r="GU21" s="3"/>
      <c r="GV21" s="3"/>
      <c r="GW21" s="3"/>
      <c r="GX21" s="3"/>
      <c r="GY21" s="3"/>
      <c r="GZ21" s="3"/>
      <c r="HA21" s="3"/>
      <c r="HB21" s="3"/>
      <c r="HC21" s="3"/>
      <c r="HD21" s="3"/>
      <c r="HE21" s="3"/>
      <c r="HF21" s="3"/>
      <c r="HG21" s="3"/>
      <c r="HH21" s="3"/>
      <c r="HI21" s="3"/>
      <c r="HJ21" s="3"/>
      <c r="HK21" s="3"/>
      <c r="HL21" s="3"/>
      <c r="HM21" s="3"/>
      <c r="HN21" s="3"/>
      <c r="HO21" s="3"/>
      <c r="HP21" s="3"/>
      <c r="HQ21" s="3"/>
      <c r="HR21" s="3"/>
      <c r="HS21" s="3"/>
      <c r="HT21" s="3"/>
      <c r="HU21" s="3"/>
      <c r="HV21" s="3"/>
      <c r="HW21" s="3"/>
      <c r="HX21" s="3"/>
      <c r="HY21" s="3"/>
      <c r="HZ21" s="3"/>
      <c r="IA21" s="3"/>
      <c r="IB21" s="3"/>
      <c r="IC21" s="3"/>
      <c r="ID21" s="3"/>
      <c r="IE21" s="3"/>
      <c r="IF21" s="3"/>
      <c r="IG21" s="3"/>
      <c r="IH21" s="3"/>
      <c r="II21" s="3"/>
      <c r="IJ21" s="3"/>
      <c r="IK21" s="3"/>
      <c r="IL21" s="3"/>
      <c r="IM21" s="3"/>
      <c r="IN21" s="3"/>
      <c r="IO21" s="3"/>
      <c r="IP21" s="3"/>
    </row>
    <row r="22" spans="1:250" ht="28.5" customHeight="1" x14ac:dyDescent="0.15">
      <c r="A22" s="8" t="s">
        <v>30</v>
      </c>
      <c r="B22" s="15">
        <f>6473524.02*0.0001</f>
        <v>647.35240199999998</v>
      </c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  <c r="FY22" s="3"/>
      <c r="FZ22" s="3"/>
      <c r="GA22" s="3"/>
      <c r="GB22" s="3"/>
      <c r="GC22" s="3"/>
      <c r="GD22" s="3"/>
      <c r="GE22" s="3"/>
      <c r="GF22" s="3"/>
      <c r="GG22" s="3"/>
      <c r="GH22" s="3"/>
      <c r="GI22" s="3"/>
      <c r="GJ22" s="3"/>
      <c r="GK22" s="3"/>
      <c r="GL22" s="3"/>
      <c r="GM22" s="3"/>
      <c r="GN22" s="3"/>
      <c r="GO22" s="3"/>
      <c r="GP22" s="3"/>
      <c r="GQ22" s="3"/>
      <c r="GR22" s="3"/>
      <c r="GS22" s="3"/>
      <c r="GT22" s="3"/>
      <c r="GU22" s="3"/>
      <c r="GV22" s="3"/>
      <c r="GW22" s="3"/>
      <c r="GX22" s="3"/>
      <c r="GY22" s="3"/>
      <c r="GZ22" s="3"/>
      <c r="HA22" s="3"/>
      <c r="HB22" s="3"/>
      <c r="HC22" s="3"/>
      <c r="HD22" s="3"/>
      <c r="HE22" s="3"/>
      <c r="HF22" s="3"/>
      <c r="HG22" s="3"/>
      <c r="HH22" s="3"/>
      <c r="HI22" s="3"/>
      <c r="HJ22" s="3"/>
      <c r="HK22" s="3"/>
      <c r="HL22" s="3"/>
      <c r="HM22" s="3"/>
      <c r="HN22" s="3"/>
      <c r="HO22" s="3"/>
      <c r="HP22" s="3"/>
      <c r="HQ22" s="3"/>
      <c r="HR22" s="3"/>
      <c r="HS22" s="3"/>
      <c r="HT22" s="3"/>
      <c r="HU22" s="3"/>
      <c r="HV22" s="3"/>
      <c r="HW22" s="3"/>
      <c r="HX22" s="3"/>
      <c r="HY22" s="3"/>
      <c r="HZ22" s="3"/>
      <c r="IA22" s="3"/>
      <c r="IB22" s="3"/>
      <c r="IC22" s="3"/>
      <c r="ID22" s="3"/>
      <c r="IE22" s="3"/>
      <c r="IF22" s="3"/>
      <c r="IG22" s="3"/>
      <c r="IH22" s="3"/>
      <c r="II22" s="3"/>
      <c r="IJ22" s="3"/>
      <c r="IK22" s="3"/>
      <c r="IL22" s="3"/>
      <c r="IM22" s="3"/>
      <c r="IN22" s="3"/>
      <c r="IO22" s="3"/>
      <c r="IP22" s="3"/>
    </row>
    <row r="23" spans="1:250" ht="28.5" customHeight="1" x14ac:dyDescent="0.15">
      <c r="A23" s="8" t="s">
        <v>31</v>
      </c>
      <c r="B23" s="15">
        <f>1493523.31*0.0001</f>
        <v>149.35233100000002</v>
      </c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  <c r="FY23" s="3"/>
      <c r="FZ23" s="3"/>
      <c r="GA23" s="3"/>
      <c r="GB23" s="3"/>
      <c r="GC23" s="3"/>
      <c r="GD23" s="3"/>
      <c r="GE23" s="3"/>
      <c r="GF23" s="3"/>
      <c r="GG23" s="3"/>
      <c r="GH23" s="3"/>
      <c r="GI23" s="3"/>
      <c r="GJ23" s="3"/>
      <c r="GK23" s="3"/>
      <c r="GL23" s="3"/>
      <c r="GM23" s="3"/>
      <c r="GN23" s="3"/>
      <c r="GO23" s="3"/>
      <c r="GP23" s="3"/>
      <c r="GQ23" s="3"/>
      <c r="GR23" s="3"/>
      <c r="GS23" s="3"/>
      <c r="GT23" s="3"/>
      <c r="GU23" s="3"/>
      <c r="GV23" s="3"/>
      <c r="GW23" s="3"/>
      <c r="GX23" s="3"/>
      <c r="GY23" s="3"/>
      <c r="GZ23" s="3"/>
      <c r="HA23" s="3"/>
      <c r="HB23" s="3"/>
      <c r="HC23" s="3"/>
      <c r="HD23" s="3"/>
      <c r="HE23" s="3"/>
      <c r="HF23" s="3"/>
      <c r="HG23" s="3"/>
      <c r="HH23" s="3"/>
      <c r="HI23" s="3"/>
      <c r="HJ23" s="3"/>
      <c r="HK23" s="3"/>
      <c r="HL23" s="3"/>
      <c r="HM23" s="3"/>
      <c r="HN23" s="3"/>
      <c r="HO23" s="3"/>
      <c r="HP23" s="3"/>
      <c r="HQ23" s="3"/>
      <c r="HR23" s="3"/>
      <c r="HS23" s="3"/>
      <c r="HT23" s="3"/>
      <c r="HU23" s="3"/>
      <c r="HV23" s="3"/>
      <c r="HW23" s="3"/>
      <c r="HX23" s="3"/>
      <c r="HY23" s="3"/>
      <c r="HZ23" s="3"/>
      <c r="IA23" s="3"/>
      <c r="IB23" s="3"/>
      <c r="IC23" s="3"/>
      <c r="ID23" s="3"/>
      <c r="IE23" s="3"/>
      <c r="IF23" s="3"/>
      <c r="IG23" s="3"/>
      <c r="IH23" s="3"/>
      <c r="II23" s="3"/>
      <c r="IJ23" s="3"/>
      <c r="IK23" s="3"/>
      <c r="IL23" s="3"/>
      <c r="IM23" s="3"/>
      <c r="IN23" s="3"/>
      <c r="IO23" s="3"/>
      <c r="IP23" s="3"/>
    </row>
    <row r="24" spans="1:250" ht="16.5" customHeight="1" x14ac:dyDescent="0.15">
      <c r="A24" s="3"/>
      <c r="B24" s="16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  <c r="FY24" s="3"/>
      <c r="FZ24" s="3"/>
      <c r="GA24" s="3"/>
      <c r="GB24" s="3"/>
      <c r="GC24" s="3"/>
      <c r="GD24" s="3"/>
      <c r="GE24" s="3"/>
      <c r="GF24" s="3"/>
      <c r="GG24" s="3"/>
      <c r="GH24" s="3"/>
      <c r="GI24" s="3"/>
      <c r="GJ24" s="3"/>
      <c r="GK24" s="3"/>
      <c r="GL24" s="3"/>
      <c r="GM24" s="3"/>
      <c r="GN24" s="3"/>
      <c r="GO24" s="3"/>
      <c r="GP24" s="3"/>
      <c r="GQ24" s="3"/>
      <c r="GR24" s="3"/>
      <c r="GS24" s="3"/>
      <c r="GT24" s="3"/>
      <c r="GU24" s="3"/>
      <c r="GV24" s="3"/>
      <c r="GW24" s="3"/>
      <c r="GX24" s="3"/>
      <c r="GY24" s="3"/>
      <c r="GZ24" s="3"/>
      <c r="HA24" s="3"/>
      <c r="HB24" s="3"/>
      <c r="HC24" s="3"/>
      <c r="HD24" s="3"/>
      <c r="HE24" s="3"/>
      <c r="HF24" s="3"/>
      <c r="HG24" s="3"/>
      <c r="HH24" s="3"/>
      <c r="HI24" s="3"/>
      <c r="HJ24" s="3"/>
      <c r="HK24" s="3"/>
      <c r="HL24" s="3"/>
      <c r="HM24" s="3"/>
      <c r="HN24" s="3"/>
      <c r="HO24" s="3"/>
      <c r="HP24" s="3"/>
      <c r="HQ24" s="3"/>
      <c r="HR24" s="3"/>
      <c r="HS24" s="3"/>
      <c r="HT24" s="3"/>
      <c r="HU24" s="3"/>
      <c r="HV24" s="3"/>
      <c r="HW24" s="3"/>
      <c r="HX24" s="3"/>
      <c r="HY24" s="3"/>
      <c r="HZ24" s="3"/>
      <c r="IA24" s="3"/>
      <c r="IB24" s="3"/>
      <c r="IC24" s="3"/>
      <c r="ID24" s="3"/>
      <c r="IE24" s="3"/>
      <c r="IF24" s="3"/>
      <c r="IG24" s="3"/>
      <c r="IH24" s="3"/>
      <c r="II24" s="3"/>
      <c r="IJ24" s="3"/>
      <c r="IK24" s="3"/>
      <c r="IL24" s="3"/>
      <c r="IM24" s="3"/>
      <c r="IN24" s="3"/>
      <c r="IO24" s="3"/>
      <c r="IP24" s="3"/>
    </row>
    <row r="25" spans="1:250" ht="16.5" customHeight="1" x14ac:dyDescent="0.15">
      <c r="A25" s="3"/>
      <c r="B25" s="16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  <c r="FY25" s="3"/>
      <c r="FZ25" s="3"/>
      <c r="GA25" s="3"/>
      <c r="GB25" s="3"/>
      <c r="GC25" s="3"/>
      <c r="GD25" s="3"/>
      <c r="GE25" s="3"/>
      <c r="GF25" s="3"/>
      <c r="GG25" s="3"/>
      <c r="GH25" s="3"/>
      <c r="GI25" s="3"/>
      <c r="GJ25" s="3"/>
      <c r="GK25" s="3"/>
      <c r="GL25" s="3"/>
      <c r="GM25" s="3"/>
      <c r="GN25" s="3"/>
      <c r="GO25" s="3"/>
      <c r="GP25" s="3"/>
      <c r="GQ25" s="3"/>
      <c r="GR25" s="3"/>
      <c r="GS25" s="3"/>
      <c r="GT25" s="3"/>
      <c r="GU25" s="3"/>
      <c r="GV25" s="3"/>
      <c r="GW25" s="3"/>
      <c r="GX25" s="3"/>
      <c r="GY25" s="3"/>
      <c r="GZ25" s="3"/>
      <c r="HA25" s="3"/>
      <c r="HB25" s="3"/>
      <c r="HC25" s="3"/>
      <c r="HD25" s="3"/>
      <c r="HE25" s="3"/>
      <c r="HF25" s="3"/>
      <c r="HG25" s="3"/>
      <c r="HH25" s="3"/>
      <c r="HI25" s="3"/>
      <c r="HJ25" s="3"/>
      <c r="HK25" s="3"/>
      <c r="HL25" s="3"/>
      <c r="HM25" s="3"/>
      <c r="HN25" s="3"/>
      <c r="HO25" s="3"/>
      <c r="HP25" s="3"/>
      <c r="HQ25" s="3"/>
      <c r="HR25" s="3"/>
      <c r="HS25" s="3"/>
      <c r="HT25" s="3"/>
      <c r="HU25" s="3"/>
      <c r="HV25" s="3"/>
      <c r="HW25" s="3"/>
      <c r="HX25" s="3"/>
      <c r="HY25" s="3"/>
      <c r="HZ25" s="3"/>
      <c r="IA25" s="3"/>
      <c r="IB25" s="3"/>
      <c r="IC25" s="3"/>
      <c r="ID25" s="3"/>
      <c r="IE25" s="3"/>
      <c r="IF25" s="3"/>
      <c r="IG25" s="3"/>
      <c r="IH25" s="3"/>
      <c r="II25" s="3"/>
      <c r="IJ25" s="3"/>
      <c r="IK25" s="3"/>
      <c r="IL25" s="3"/>
      <c r="IM25" s="3"/>
      <c r="IN25" s="3"/>
      <c r="IO25" s="3"/>
      <c r="IP25" s="3"/>
    </row>
    <row r="26" spans="1:250" ht="16.5" customHeight="1" x14ac:dyDescent="0.15">
      <c r="A26" s="3"/>
      <c r="B26" s="16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  <c r="FY26" s="3"/>
      <c r="FZ26" s="3"/>
      <c r="GA26" s="3"/>
      <c r="GB26" s="3"/>
      <c r="GC26" s="3"/>
      <c r="GD26" s="3"/>
      <c r="GE26" s="3"/>
      <c r="GF26" s="3"/>
      <c r="GG26" s="3"/>
      <c r="GH26" s="3"/>
      <c r="GI26" s="3"/>
      <c r="GJ26" s="3"/>
      <c r="GK26" s="3"/>
      <c r="GL26" s="3"/>
      <c r="GM26" s="3"/>
      <c r="GN26" s="3"/>
      <c r="GO26" s="3"/>
      <c r="GP26" s="3"/>
      <c r="GQ26" s="3"/>
      <c r="GR26" s="3"/>
      <c r="GS26" s="3"/>
      <c r="GT26" s="3"/>
      <c r="GU26" s="3"/>
      <c r="GV26" s="3"/>
      <c r="GW26" s="3"/>
      <c r="GX26" s="3"/>
      <c r="GY26" s="3"/>
      <c r="GZ26" s="3"/>
      <c r="HA26" s="3"/>
      <c r="HB26" s="3"/>
      <c r="HC26" s="3"/>
      <c r="HD26" s="3"/>
      <c r="HE26" s="3"/>
      <c r="HF26" s="3"/>
      <c r="HG26" s="3"/>
      <c r="HH26" s="3"/>
      <c r="HI26" s="3"/>
      <c r="HJ26" s="3"/>
      <c r="HK26" s="3"/>
      <c r="HL26" s="3"/>
      <c r="HM26" s="3"/>
      <c r="HN26" s="3"/>
      <c r="HO26" s="3"/>
      <c r="HP26" s="3"/>
      <c r="HQ26" s="3"/>
      <c r="HR26" s="3"/>
      <c r="HS26" s="3"/>
      <c r="HT26" s="3"/>
      <c r="HU26" s="3"/>
      <c r="HV26" s="3"/>
      <c r="HW26" s="3"/>
      <c r="HX26" s="3"/>
      <c r="HY26" s="3"/>
      <c r="HZ26" s="3"/>
      <c r="IA26" s="3"/>
      <c r="IB26" s="3"/>
      <c r="IC26" s="3"/>
      <c r="ID26" s="3"/>
      <c r="IE26" s="3"/>
      <c r="IF26" s="3"/>
      <c r="IG26" s="3"/>
      <c r="IH26" s="3"/>
      <c r="II26" s="3"/>
      <c r="IJ26" s="3"/>
      <c r="IK26" s="3"/>
      <c r="IL26" s="3"/>
      <c r="IM26" s="3"/>
      <c r="IN26" s="3"/>
      <c r="IO26" s="3"/>
      <c r="IP26" s="3"/>
    </row>
    <row r="27" spans="1:250" ht="16.5" customHeight="1" x14ac:dyDescent="0.15">
      <c r="A27" s="3"/>
      <c r="B27" s="16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  <c r="FY27" s="3"/>
      <c r="FZ27" s="3"/>
      <c r="GA27" s="3"/>
      <c r="GB27" s="3"/>
      <c r="GC27" s="3"/>
      <c r="GD27" s="3"/>
      <c r="GE27" s="3"/>
      <c r="GF27" s="3"/>
      <c r="GG27" s="3"/>
      <c r="GH27" s="3"/>
      <c r="GI27" s="3"/>
      <c r="GJ27" s="3"/>
      <c r="GK27" s="3"/>
      <c r="GL27" s="3"/>
      <c r="GM27" s="3"/>
      <c r="GN27" s="3"/>
      <c r="GO27" s="3"/>
      <c r="GP27" s="3"/>
      <c r="GQ27" s="3"/>
      <c r="GR27" s="3"/>
      <c r="GS27" s="3"/>
      <c r="GT27" s="3"/>
      <c r="GU27" s="3"/>
      <c r="GV27" s="3"/>
      <c r="GW27" s="3"/>
      <c r="GX27" s="3"/>
      <c r="GY27" s="3"/>
      <c r="GZ27" s="3"/>
      <c r="HA27" s="3"/>
      <c r="HB27" s="3"/>
      <c r="HC27" s="3"/>
      <c r="HD27" s="3"/>
      <c r="HE27" s="3"/>
      <c r="HF27" s="3"/>
      <c r="HG27" s="3"/>
      <c r="HH27" s="3"/>
      <c r="HI27" s="3"/>
      <c r="HJ27" s="3"/>
      <c r="HK27" s="3"/>
      <c r="HL27" s="3"/>
      <c r="HM27" s="3"/>
      <c r="HN27" s="3"/>
      <c r="HO27" s="3"/>
      <c r="HP27" s="3"/>
      <c r="HQ27" s="3"/>
      <c r="HR27" s="3"/>
      <c r="HS27" s="3"/>
      <c r="HT27" s="3"/>
      <c r="HU27" s="3"/>
      <c r="HV27" s="3"/>
      <c r="HW27" s="3"/>
      <c r="HX27" s="3"/>
      <c r="HY27" s="3"/>
      <c r="HZ27" s="3"/>
      <c r="IA27" s="3"/>
      <c r="IB27" s="3"/>
      <c r="IC27" s="3"/>
      <c r="ID27" s="3"/>
      <c r="IE27" s="3"/>
      <c r="IF27" s="3"/>
      <c r="IG27" s="3"/>
      <c r="IH27" s="3"/>
      <c r="II27" s="3"/>
      <c r="IJ27" s="3"/>
      <c r="IK27" s="3"/>
      <c r="IL27" s="3"/>
      <c r="IM27" s="3"/>
      <c r="IN27" s="3"/>
      <c r="IO27" s="3"/>
      <c r="IP27" s="3"/>
    </row>
    <row r="28" spans="1:250" ht="16.5" customHeight="1" x14ac:dyDescent="0.15">
      <c r="A28" s="3"/>
      <c r="B28" s="16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  <c r="FY28" s="3"/>
      <c r="FZ28" s="3"/>
      <c r="GA28" s="3"/>
      <c r="GB28" s="3"/>
      <c r="GC28" s="3"/>
      <c r="GD28" s="3"/>
      <c r="GE28" s="3"/>
      <c r="GF28" s="3"/>
      <c r="GG28" s="3"/>
      <c r="GH28" s="3"/>
      <c r="GI28" s="3"/>
      <c r="GJ28" s="3"/>
      <c r="GK28" s="3"/>
      <c r="GL28" s="3"/>
      <c r="GM28" s="3"/>
      <c r="GN28" s="3"/>
      <c r="GO28" s="3"/>
      <c r="GP28" s="3"/>
      <c r="GQ28" s="3"/>
      <c r="GR28" s="3"/>
      <c r="GS28" s="3"/>
      <c r="GT28" s="3"/>
      <c r="GU28" s="3"/>
      <c r="GV28" s="3"/>
      <c r="GW28" s="3"/>
      <c r="GX28" s="3"/>
      <c r="GY28" s="3"/>
      <c r="GZ28" s="3"/>
      <c r="HA28" s="3"/>
      <c r="HB28" s="3"/>
      <c r="HC28" s="3"/>
      <c r="HD28" s="3"/>
      <c r="HE28" s="3"/>
      <c r="HF28" s="3"/>
      <c r="HG28" s="3"/>
      <c r="HH28" s="3"/>
      <c r="HI28" s="3"/>
      <c r="HJ28" s="3"/>
      <c r="HK28" s="3"/>
      <c r="HL28" s="3"/>
      <c r="HM28" s="3"/>
      <c r="HN28" s="3"/>
      <c r="HO28" s="3"/>
      <c r="HP28" s="3"/>
      <c r="HQ28" s="3"/>
      <c r="HR28" s="3"/>
      <c r="HS28" s="3"/>
      <c r="HT28" s="3"/>
      <c r="HU28" s="3"/>
      <c r="HV28" s="3"/>
      <c r="HW28" s="3"/>
      <c r="HX28" s="3"/>
      <c r="HY28" s="3"/>
      <c r="HZ28" s="3"/>
      <c r="IA28" s="3"/>
      <c r="IB28" s="3"/>
      <c r="IC28" s="3"/>
      <c r="ID28" s="3"/>
      <c r="IE28" s="3"/>
      <c r="IF28" s="3"/>
      <c r="IG28" s="3"/>
      <c r="IH28" s="3"/>
      <c r="II28" s="3"/>
      <c r="IJ28" s="3"/>
      <c r="IK28" s="3"/>
      <c r="IL28" s="3"/>
      <c r="IM28" s="3"/>
      <c r="IN28" s="3"/>
      <c r="IO28" s="3"/>
      <c r="IP28" s="3"/>
    </row>
    <row r="29" spans="1:250" ht="16.5" customHeight="1" x14ac:dyDescent="0.15">
      <c r="A29" s="3"/>
      <c r="B29" s="16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  <c r="FY29" s="3"/>
      <c r="FZ29" s="3"/>
      <c r="GA29" s="3"/>
      <c r="GB29" s="3"/>
      <c r="GC29" s="3"/>
      <c r="GD29" s="3"/>
      <c r="GE29" s="3"/>
      <c r="GF29" s="3"/>
      <c r="GG29" s="3"/>
      <c r="GH29" s="3"/>
      <c r="GI29" s="3"/>
      <c r="GJ29" s="3"/>
      <c r="GK29" s="3"/>
      <c r="GL29" s="3"/>
      <c r="GM29" s="3"/>
      <c r="GN29" s="3"/>
      <c r="GO29" s="3"/>
      <c r="GP29" s="3"/>
      <c r="GQ29" s="3"/>
      <c r="GR29" s="3"/>
      <c r="GS29" s="3"/>
      <c r="GT29" s="3"/>
      <c r="GU29" s="3"/>
      <c r="GV29" s="3"/>
      <c r="GW29" s="3"/>
      <c r="GX29" s="3"/>
      <c r="GY29" s="3"/>
      <c r="GZ29" s="3"/>
      <c r="HA29" s="3"/>
      <c r="HB29" s="3"/>
      <c r="HC29" s="3"/>
      <c r="HD29" s="3"/>
      <c r="HE29" s="3"/>
      <c r="HF29" s="3"/>
      <c r="HG29" s="3"/>
      <c r="HH29" s="3"/>
      <c r="HI29" s="3"/>
      <c r="HJ29" s="3"/>
      <c r="HK29" s="3"/>
      <c r="HL29" s="3"/>
      <c r="HM29" s="3"/>
      <c r="HN29" s="3"/>
      <c r="HO29" s="3"/>
      <c r="HP29" s="3"/>
      <c r="HQ29" s="3"/>
      <c r="HR29" s="3"/>
      <c r="HS29" s="3"/>
      <c r="HT29" s="3"/>
      <c r="HU29" s="3"/>
      <c r="HV29" s="3"/>
      <c r="HW29" s="3"/>
      <c r="HX29" s="3"/>
      <c r="HY29" s="3"/>
      <c r="HZ29" s="3"/>
      <c r="IA29" s="3"/>
      <c r="IB29" s="3"/>
      <c r="IC29" s="3"/>
      <c r="ID29" s="3"/>
      <c r="IE29" s="3"/>
      <c r="IF29" s="3"/>
      <c r="IG29" s="3"/>
      <c r="IH29" s="3"/>
      <c r="II29" s="3"/>
      <c r="IJ29" s="3"/>
      <c r="IK29" s="3"/>
      <c r="IL29" s="3"/>
      <c r="IM29" s="3"/>
      <c r="IN29" s="3"/>
      <c r="IO29" s="3"/>
      <c r="IP29" s="3"/>
    </row>
    <row r="30" spans="1:250" ht="16.5" customHeight="1" x14ac:dyDescent="0.15">
      <c r="A30" s="3"/>
      <c r="B30" s="16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  <c r="FY30" s="3"/>
      <c r="FZ30" s="3"/>
      <c r="GA30" s="3"/>
      <c r="GB30" s="3"/>
      <c r="GC30" s="3"/>
      <c r="GD30" s="3"/>
      <c r="GE30" s="3"/>
      <c r="GF30" s="3"/>
      <c r="GG30" s="3"/>
      <c r="GH30" s="3"/>
      <c r="GI30" s="3"/>
      <c r="GJ30" s="3"/>
      <c r="GK30" s="3"/>
      <c r="GL30" s="3"/>
      <c r="GM30" s="3"/>
      <c r="GN30" s="3"/>
      <c r="GO30" s="3"/>
      <c r="GP30" s="3"/>
      <c r="GQ30" s="3"/>
      <c r="GR30" s="3"/>
      <c r="GS30" s="3"/>
      <c r="GT30" s="3"/>
      <c r="GU30" s="3"/>
      <c r="GV30" s="3"/>
      <c r="GW30" s="3"/>
      <c r="GX30" s="3"/>
      <c r="GY30" s="3"/>
      <c r="GZ30" s="3"/>
      <c r="HA30" s="3"/>
      <c r="HB30" s="3"/>
      <c r="HC30" s="3"/>
      <c r="HD30" s="3"/>
      <c r="HE30" s="3"/>
      <c r="HF30" s="3"/>
      <c r="HG30" s="3"/>
      <c r="HH30" s="3"/>
      <c r="HI30" s="3"/>
      <c r="HJ30" s="3"/>
      <c r="HK30" s="3"/>
      <c r="HL30" s="3"/>
      <c r="HM30" s="3"/>
      <c r="HN30" s="3"/>
      <c r="HO30" s="3"/>
      <c r="HP30" s="3"/>
      <c r="HQ30" s="3"/>
      <c r="HR30" s="3"/>
      <c r="HS30" s="3"/>
      <c r="HT30" s="3"/>
      <c r="HU30" s="3"/>
      <c r="HV30" s="3"/>
      <c r="HW30" s="3"/>
      <c r="HX30" s="3"/>
      <c r="HY30" s="3"/>
      <c r="HZ30" s="3"/>
      <c r="IA30" s="3"/>
      <c r="IB30" s="3"/>
      <c r="IC30" s="3"/>
      <c r="ID30" s="3"/>
      <c r="IE30" s="3"/>
      <c r="IF30" s="3"/>
      <c r="IG30" s="3"/>
      <c r="IH30" s="3"/>
      <c r="II30" s="3"/>
      <c r="IJ30" s="3"/>
      <c r="IK30" s="3"/>
      <c r="IL30" s="3"/>
      <c r="IM30" s="3"/>
      <c r="IN30" s="3"/>
      <c r="IO30" s="3"/>
      <c r="IP30" s="3"/>
    </row>
    <row r="31" spans="1:250" ht="16.5" customHeight="1" x14ac:dyDescent="0.15">
      <c r="A31" s="3"/>
      <c r="B31" s="16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  <c r="FY31" s="3"/>
      <c r="FZ31" s="3"/>
      <c r="GA31" s="3"/>
      <c r="GB31" s="3"/>
      <c r="GC31" s="3"/>
      <c r="GD31" s="3"/>
      <c r="GE31" s="3"/>
      <c r="GF31" s="3"/>
      <c r="GG31" s="3"/>
      <c r="GH31" s="3"/>
      <c r="GI31" s="3"/>
      <c r="GJ31" s="3"/>
      <c r="GK31" s="3"/>
      <c r="GL31" s="3"/>
      <c r="GM31" s="3"/>
      <c r="GN31" s="3"/>
      <c r="GO31" s="3"/>
      <c r="GP31" s="3"/>
      <c r="GQ31" s="3"/>
      <c r="GR31" s="3"/>
      <c r="GS31" s="3"/>
      <c r="GT31" s="3"/>
      <c r="GU31" s="3"/>
      <c r="GV31" s="3"/>
      <c r="GW31" s="3"/>
      <c r="GX31" s="3"/>
      <c r="GY31" s="3"/>
      <c r="GZ31" s="3"/>
      <c r="HA31" s="3"/>
      <c r="HB31" s="3"/>
      <c r="HC31" s="3"/>
      <c r="HD31" s="3"/>
      <c r="HE31" s="3"/>
      <c r="HF31" s="3"/>
      <c r="HG31" s="3"/>
      <c r="HH31" s="3"/>
      <c r="HI31" s="3"/>
      <c r="HJ31" s="3"/>
      <c r="HK31" s="3"/>
      <c r="HL31" s="3"/>
      <c r="HM31" s="3"/>
      <c r="HN31" s="3"/>
      <c r="HO31" s="3"/>
      <c r="HP31" s="3"/>
      <c r="HQ31" s="3"/>
      <c r="HR31" s="3"/>
      <c r="HS31" s="3"/>
      <c r="HT31" s="3"/>
      <c r="HU31" s="3"/>
      <c r="HV31" s="3"/>
      <c r="HW31" s="3"/>
      <c r="HX31" s="3"/>
      <c r="HY31" s="3"/>
      <c r="HZ31" s="3"/>
      <c r="IA31" s="3"/>
      <c r="IB31" s="3"/>
      <c r="IC31" s="3"/>
      <c r="ID31" s="3"/>
      <c r="IE31" s="3"/>
      <c r="IF31" s="3"/>
      <c r="IG31" s="3"/>
      <c r="IH31" s="3"/>
      <c r="II31" s="3"/>
      <c r="IJ31" s="3"/>
      <c r="IK31" s="3"/>
      <c r="IL31" s="3"/>
      <c r="IM31" s="3"/>
      <c r="IN31" s="3"/>
      <c r="IO31" s="3"/>
      <c r="IP31" s="3"/>
    </row>
    <row r="32" spans="1:250" ht="16.5" customHeight="1" x14ac:dyDescent="0.15">
      <c r="A32" s="3"/>
      <c r="B32" s="16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  <c r="FY32" s="3"/>
      <c r="FZ32" s="3"/>
      <c r="GA32" s="3"/>
      <c r="GB32" s="3"/>
      <c r="GC32" s="3"/>
      <c r="GD32" s="3"/>
      <c r="GE32" s="3"/>
      <c r="GF32" s="3"/>
      <c r="GG32" s="3"/>
      <c r="GH32" s="3"/>
      <c r="GI32" s="3"/>
      <c r="GJ32" s="3"/>
      <c r="GK32" s="3"/>
      <c r="GL32" s="3"/>
      <c r="GM32" s="3"/>
      <c r="GN32" s="3"/>
      <c r="GO32" s="3"/>
      <c r="GP32" s="3"/>
      <c r="GQ32" s="3"/>
      <c r="GR32" s="3"/>
      <c r="GS32" s="3"/>
      <c r="GT32" s="3"/>
      <c r="GU32" s="3"/>
      <c r="GV32" s="3"/>
      <c r="GW32" s="3"/>
      <c r="GX32" s="3"/>
      <c r="GY32" s="3"/>
      <c r="GZ32" s="3"/>
      <c r="HA32" s="3"/>
      <c r="HB32" s="3"/>
      <c r="HC32" s="3"/>
      <c r="HD32" s="3"/>
      <c r="HE32" s="3"/>
      <c r="HF32" s="3"/>
      <c r="HG32" s="3"/>
      <c r="HH32" s="3"/>
      <c r="HI32" s="3"/>
      <c r="HJ32" s="3"/>
      <c r="HK32" s="3"/>
      <c r="HL32" s="3"/>
      <c r="HM32" s="3"/>
      <c r="HN32" s="3"/>
      <c r="HO32" s="3"/>
      <c r="HP32" s="3"/>
      <c r="HQ32" s="3"/>
      <c r="HR32" s="3"/>
      <c r="HS32" s="3"/>
      <c r="HT32" s="3"/>
      <c r="HU32" s="3"/>
      <c r="HV32" s="3"/>
      <c r="HW32" s="3"/>
      <c r="HX32" s="3"/>
      <c r="HY32" s="3"/>
      <c r="HZ32" s="3"/>
      <c r="IA32" s="3"/>
      <c r="IB32" s="3"/>
      <c r="IC32" s="3"/>
      <c r="ID32" s="3"/>
      <c r="IE32" s="3"/>
      <c r="IF32" s="3"/>
      <c r="IG32" s="3"/>
      <c r="IH32" s="3"/>
      <c r="II32" s="3"/>
      <c r="IJ32" s="3"/>
      <c r="IK32" s="3"/>
      <c r="IL32" s="3"/>
      <c r="IM32" s="3"/>
      <c r="IN32" s="3"/>
      <c r="IO32" s="3"/>
      <c r="IP32" s="3"/>
    </row>
    <row r="33" spans="1:250" ht="16.5" customHeight="1" x14ac:dyDescent="0.15">
      <c r="A33" s="3"/>
      <c r="B33" s="16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  <c r="FY33" s="3"/>
      <c r="FZ33" s="3"/>
      <c r="GA33" s="3"/>
      <c r="GB33" s="3"/>
      <c r="GC33" s="3"/>
      <c r="GD33" s="3"/>
      <c r="GE33" s="3"/>
      <c r="GF33" s="3"/>
      <c r="GG33" s="3"/>
      <c r="GH33" s="3"/>
      <c r="GI33" s="3"/>
      <c r="GJ33" s="3"/>
      <c r="GK33" s="3"/>
      <c r="GL33" s="3"/>
      <c r="GM33" s="3"/>
      <c r="GN33" s="3"/>
      <c r="GO33" s="3"/>
      <c r="GP33" s="3"/>
      <c r="GQ33" s="3"/>
      <c r="GR33" s="3"/>
      <c r="GS33" s="3"/>
      <c r="GT33" s="3"/>
      <c r="GU33" s="3"/>
      <c r="GV33" s="3"/>
      <c r="GW33" s="3"/>
      <c r="GX33" s="3"/>
      <c r="GY33" s="3"/>
      <c r="GZ33" s="3"/>
      <c r="HA33" s="3"/>
      <c r="HB33" s="3"/>
      <c r="HC33" s="3"/>
      <c r="HD33" s="3"/>
      <c r="HE33" s="3"/>
      <c r="HF33" s="3"/>
      <c r="HG33" s="3"/>
      <c r="HH33" s="3"/>
      <c r="HI33" s="3"/>
      <c r="HJ33" s="3"/>
      <c r="HK33" s="3"/>
      <c r="HL33" s="3"/>
      <c r="HM33" s="3"/>
      <c r="HN33" s="3"/>
      <c r="HO33" s="3"/>
      <c r="HP33" s="3"/>
      <c r="HQ33" s="3"/>
      <c r="HR33" s="3"/>
      <c r="HS33" s="3"/>
      <c r="HT33" s="3"/>
      <c r="HU33" s="3"/>
      <c r="HV33" s="3"/>
      <c r="HW33" s="3"/>
      <c r="HX33" s="3"/>
      <c r="HY33" s="3"/>
      <c r="HZ33" s="3"/>
      <c r="IA33" s="3"/>
      <c r="IB33" s="3"/>
      <c r="IC33" s="3"/>
      <c r="ID33" s="3"/>
      <c r="IE33" s="3"/>
      <c r="IF33" s="3"/>
      <c r="IG33" s="3"/>
      <c r="IH33" s="3"/>
      <c r="II33" s="3"/>
      <c r="IJ33" s="3"/>
      <c r="IK33" s="3"/>
      <c r="IL33" s="3"/>
      <c r="IM33" s="3"/>
      <c r="IN33" s="3"/>
      <c r="IO33" s="3"/>
      <c r="IP33" s="3"/>
    </row>
    <row r="34" spans="1:250" ht="16.5" customHeight="1" x14ac:dyDescent="0.15">
      <c r="A34" s="3"/>
      <c r="B34" s="16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  <c r="FY34" s="3"/>
      <c r="FZ34" s="3"/>
      <c r="GA34" s="3"/>
      <c r="GB34" s="3"/>
      <c r="GC34" s="3"/>
      <c r="GD34" s="3"/>
      <c r="GE34" s="3"/>
      <c r="GF34" s="3"/>
      <c r="GG34" s="3"/>
      <c r="GH34" s="3"/>
      <c r="GI34" s="3"/>
      <c r="GJ34" s="3"/>
      <c r="GK34" s="3"/>
      <c r="GL34" s="3"/>
      <c r="GM34" s="3"/>
      <c r="GN34" s="3"/>
      <c r="GO34" s="3"/>
      <c r="GP34" s="3"/>
      <c r="GQ34" s="3"/>
      <c r="GR34" s="3"/>
      <c r="GS34" s="3"/>
      <c r="GT34" s="3"/>
      <c r="GU34" s="3"/>
      <c r="GV34" s="3"/>
      <c r="GW34" s="3"/>
      <c r="GX34" s="3"/>
      <c r="GY34" s="3"/>
      <c r="GZ34" s="3"/>
      <c r="HA34" s="3"/>
      <c r="HB34" s="3"/>
      <c r="HC34" s="3"/>
      <c r="HD34" s="3"/>
      <c r="HE34" s="3"/>
      <c r="HF34" s="3"/>
      <c r="HG34" s="3"/>
      <c r="HH34" s="3"/>
      <c r="HI34" s="3"/>
      <c r="HJ34" s="3"/>
      <c r="HK34" s="3"/>
      <c r="HL34" s="3"/>
      <c r="HM34" s="3"/>
      <c r="HN34" s="3"/>
      <c r="HO34" s="3"/>
      <c r="HP34" s="3"/>
      <c r="HQ34" s="3"/>
      <c r="HR34" s="3"/>
      <c r="HS34" s="3"/>
      <c r="HT34" s="3"/>
      <c r="HU34" s="3"/>
      <c r="HV34" s="3"/>
      <c r="HW34" s="3"/>
      <c r="HX34" s="3"/>
      <c r="HY34" s="3"/>
      <c r="HZ34" s="3"/>
      <c r="IA34" s="3"/>
      <c r="IB34" s="3"/>
      <c r="IC34" s="3"/>
      <c r="ID34" s="3"/>
      <c r="IE34" s="3"/>
      <c r="IF34" s="3"/>
      <c r="IG34" s="3"/>
      <c r="IH34" s="3"/>
      <c r="II34" s="3"/>
      <c r="IJ34" s="3"/>
      <c r="IK34" s="3"/>
      <c r="IL34" s="3"/>
      <c r="IM34" s="3"/>
      <c r="IN34" s="3"/>
      <c r="IO34" s="3"/>
      <c r="IP34" s="3"/>
    </row>
    <row r="35" spans="1:250" ht="16.5" customHeight="1" x14ac:dyDescent="0.15">
      <c r="A35" s="3"/>
      <c r="B35" s="16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  <c r="FY35" s="3"/>
      <c r="FZ35" s="3"/>
      <c r="GA35" s="3"/>
      <c r="GB35" s="3"/>
      <c r="GC35" s="3"/>
      <c r="GD35" s="3"/>
      <c r="GE35" s="3"/>
      <c r="GF35" s="3"/>
      <c r="GG35" s="3"/>
      <c r="GH35" s="3"/>
      <c r="GI35" s="3"/>
      <c r="GJ35" s="3"/>
      <c r="GK35" s="3"/>
      <c r="GL35" s="3"/>
      <c r="GM35" s="3"/>
      <c r="GN35" s="3"/>
      <c r="GO35" s="3"/>
      <c r="GP35" s="3"/>
      <c r="GQ35" s="3"/>
      <c r="GR35" s="3"/>
      <c r="GS35" s="3"/>
      <c r="GT35" s="3"/>
      <c r="GU35" s="3"/>
      <c r="GV35" s="3"/>
      <c r="GW35" s="3"/>
      <c r="GX35" s="3"/>
      <c r="GY35" s="3"/>
      <c r="GZ35" s="3"/>
      <c r="HA35" s="3"/>
      <c r="HB35" s="3"/>
      <c r="HC35" s="3"/>
      <c r="HD35" s="3"/>
      <c r="HE35" s="3"/>
      <c r="HF35" s="3"/>
      <c r="HG35" s="3"/>
      <c r="HH35" s="3"/>
      <c r="HI35" s="3"/>
      <c r="HJ35" s="3"/>
      <c r="HK35" s="3"/>
      <c r="HL35" s="3"/>
      <c r="HM35" s="3"/>
      <c r="HN35" s="3"/>
      <c r="HO35" s="3"/>
      <c r="HP35" s="3"/>
      <c r="HQ35" s="3"/>
      <c r="HR35" s="3"/>
      <c r="HS35" s="3"/>
      <c r="HT35" s="3"/>
      <c r="HU35" s="3"/>
      <c r="HV35" s="3"/>
      <c r="HW35" s="3"/>
      <c r="HX35" s="3"/>
      <c r="HY35" s="3"/>
      <c r="HZ35" s="3"/>
      <c r="IA35" s="3"/>
      <c r="IB35" s="3"/>
      <c r="IC35" s="3"/>
      <c r="ID35" s="3"/>
      <c r="IE35" s="3"/>
      <c r="IF35" s="3"/>
      <c r="IG35" s="3"/>
      <c r="IH35" s="3"/>
      <c r="II35" s="3"/>
      <c r="IJ35" s="3"/>
      <c r="IK35" s="3"/>
      <c r="IL35" s="3"/>
      <c r="IM35" s="3"/>
      <c r="IN35" s="3"/>
      <c r="IO35" s="3"/>
      <c r="IP35" s="3"/>
    </row>
    <row r="36" spans="1:250" ht="14.25" customHeight="1" x14ac:dyDescent="0.15">
      <c r="A36" s="3"/>
      <c r="B36" s="16"/>
    </row>
  </sheetData>
  <mergeCells count="1">
    <mergeCell ref="A2:B2"/>
  </mergeCells>
  <phoneticPr fontId="13" type="noConversion"/>
  <printOptions horizontalCentered="1"/>
  <pageMargins left="0.43263888888888902" right="0.31388888888888899" top="0.98402777777777795" bottom="0.47152777777777799" header="0.51180555555555596" footer="0.235416666666667"/>
  <pageSetup paperSize="9" firstPageNumber="13" orientation="portrait" useFirstPageNumber="1" errors="blank" r:id="rId1"/>
  <headerFooter alignWithMargins="0">
    <oddFooter>&amp;C&amp;12- &amp;P 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V41"/>
  <sheetViews>
    <sheetView showGridLines="0" showZeros="0" topLeftCell="A10" workbookViewId="0">
      <selection activeCell="B15" sqref="B15:B22"/>
    </sheetView>
  </sheetViews>
  <sheetFormatPr defaultColWidth="9.140625" defaultRowHeight="14.25" customHeight="1" x14ac:dyDescent="0.15"/>
  <cols>
    <col min="1" max="1" width="51.5703125" style="1" customWidth="1"/>
    <col min="2" max="2" width="46" style="1" customWidth="1"/>
    <col min="3" max="31" width="10.28515625" style="1" customWidth="1"/>
    <col min="32" max="223" width="9" style="1" customWidth="1"/>
    <col min="224" max="230" width="10.28515625" style="1" customWidth="1"/>
    <col min="231" max="16384" width="9.140625" style="1"/>
  </cols>
  <sheetData>
    <row r="1" spans="1:230" ht="27" customHeight="1" x14ac:dyDescent="0.25">
      <c r="A1" s="2" t="s">
        <v>0</v>
      </c>
    </row>
    <row r="2" spans="1:230" ht="36.75" customHeight="1" x14ac:dyDescent="0.15">
      <c r="A2" s="35" t="s">
        <v>52</v>
      </c>
      <c r="B2" s="35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  <c r="FY2" s="3"/>
      <c r="FZ2" s="3"/>
      <c r="GA2" s="3"/>
      <c r="GB2" s="3"/>
      <c r="GC2" s="3"/>
      <c r="GD2" s="3"/>
      <c r="GE2" s="3"/>
      <c r="GF2" s="3"/>
      <c r="GG2" s="3"/>
      <c r="GH2" s="3"/>
      <c r="GI2" s="3"/>
      <c r="GJ2" s="3"/>
      <c r="GK2" s="3"/>
      <c r="GL2" s="3"/>
      <c r="GM2" s="3"/>
      <c r="GN2" s="3"/>
      <c r="GO2" s="3"/>
      <c r="GP2" s="3"/>
      <c r="GQ2" s="3"/>
      <c r="GR2" s="3"/>
      <c r="GS2" s="3"/>
      <c r="GT2" s="3"/>
      <c r="GU2" s="3"/>
      <c r="GV2" s="3"/>
      <c r="GW2" s="3"/>
      <c r="GX2" s="3"/>
      <c r="GY2" s="3"/>
      <c r="GZ2" s="3"/>
      <c r="HA2" s="3"/>
      <c r="HB2" s="3"/>
      <c r="HC2" s="3"/>
      <c r="HD2" s="3"/>
      <c r="HE2" s="3"/>
      <c r="HF2" s="3"/>
      <c r="HG2" s="3"/>
      <c r="HH2" s="3"/>
      <c r="HI2" s="3"/>
      <c r="HJ2" s="3"/>
      <c r="HK2" s="3"/>
      <c r="HL2" s="3"/>
      <c r="HM2" s="3"/>
      <c r="HN2" s="3"/>
      <c r="HO2" s="3"/>
      <c r="HP2" s="3"/>
      <c r="HQ2" s="3"/>
      <c r="HR2" s="3"/>
      <c r="HS2" s="3"/>
      <c r="HT2" s="3"/>
      <c r="HU2" s="3"/>
      <c r="HV2" s="3"/>
    </row>
    <row r="3" spans="1:230" ht="21.2" customHeight="1" x14ac:dyDescent="0.15">
      <c r="B3" s="4" t="s">
        <v>1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  <c r="GH3" s="3"/>
      <c r="GI3" s="3"/>
      <c r="GJ3" s="3"/>
      <c r="GK3" s="3"/>
      <c r="GL3" s="3"/>
      <c r="GM3" s="3"/>
      <c r="GN3" s="3"/>
      <c r="GO3" s="3"/>
      <c r="GP3" s="3"/>
      <c r="GQ3" s="3"/>
      <c r="GR3" s="3"/>
      <c r="GS3" s="3"/>
      <c r="GT3" s="3"/>
      <c r="GU3" s="3"/>
      <c r="GV3" s="3"/>
      <c r="GW3" s="3"/>
      <c r="GX3" s="3"/>
      <c r="GY3" s="3"/>
      <c r="GZ3" s="3"/>
      <c r="HA3" s="3"/>
      <c r="HB3" s="3"/>
      <c r="HC3" s="3"/>
      <c r="HD3" s="3"/>
      <c r="HE3" s="3"/>
      <c r="HF3" s="3"/>
      <c r="HG3" s="3"/>
      <c r="HH3" s="3"/>
      <c r="HI3" s="3"/>
      <c r="HJ3" s="3"/>
      <c r="HK3" s="3"/>
      <c r="HL3" s="3"/>
      <c r="HM3" s="3"/>
      <c r="HN3" s="3"/>
      <c r="HO3" s="3"/>
      <c r="HP3" s="3"/>
      <c r="HQ3" s="3"/>
      <c r="HR3" s="3"/>
      <c r="HS3" s="3"/>
      <c r="HT3" s="3"/>
      <c r="HU3" s="3"/>
      <c r="HV3" s="3"/>
    </row>
    <row r="4" spans="1:230" ht="38.25" customHeight="1" x14ac:dyDescent="0.15">
      <c r="A4" s="5" t="s">
        <v>14</v>
      </c>
      <c r="B4" s="5" t="s">
        <v>53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  <c r="FY4" s="3"/>
      <c r="FZ4" s="3"/>
      <c r="GA4" s="3"/>
      <c r="GB4" s="3"/>
      <c r="GC4" s="3"/>
      <c r="GD4" s="3"/>
      <c r="GE4" s="3"/>
      <c r="GF4" s="3"/>
      <c r="GG4" s="3"/>
      <c r="GH4" s="3"/>
      <c r="GI4" s="3"/>
      <c r="GJ4" s="3"/>
      <c r="GK4" s="3"/>
      <c r="GL4" s="3"/>
      <c r="GM4" s="3"/>
      <c r="GN4" s="3"/>
      <c r="GO4" s="3"/>
      <c r="GP4" s="3"/>
      <c r="GQ4" s="3"/>
      <c r="GR4" s="3"/>
      <c r="GS4" s="3"/>
      <c r="GT4" s="3"/>
      <c r="GU4" s="3"/>
      <c r="GV4" s="3"/>
      <c r="GW4" s="3"/>
      <c r="GX4" s="3"/>
      <c r="GY4" s="3"/>
      <c r="GZ4" s="3"/>
      <c r="HA4" s="3"/>
      <c r="HB4" s="3"/>
      <c r="HC4" s="3"/>
      <c r="HD4" s="3"/>
      <c r="HE4" s="3"/>
      <c r="HF4" s="3"/>
      <c r="HG4" s="3"/>
      <c r="HH4" s="3"/>
      <c r="HI4" s="3"/>
      <c r="HJ4" s="3"/>
      <c r="HK4" s="3"/>
      <c r="HL4" s="3"/>
      <c r="HM4" s="3"/>
      <c r="HN4" s="3"/>
      <c r="HO4" s="3"/>
      <c r="HP4" s="3"/>
      <c r="HQ4" s="3"/>
      <c r="HR4" s="3"/>
      <c r="HS4" s="3"/>
      <c r="HT4" s="3"/>
    </row>
    <row r="5" spans="1:230" ht="31.9" customHeight="1" x14ac:dyDescent="0.15">
      <c r="A5" s="6" t="s">
        <v>32</v>
      </c>
      <c r="B5" s="7">
        <f>-35822927.72*0.0001</f>
        <v>-3582.2927720000002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</row>
    <row r="6" spans="1:230" ht="31.9" customHeight="1" x14ac:dyDescent="0.15">
      <c r="A6" s="8" t="s">
        <v>33</v>
      </c>
      <c r="B6" s="9">
        <f>-83901849.16*0.0001</f>
        <v>-8390.1849160000002</v>
      </c>
      <c r="C6" s="28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  <c r="HC6" s="3"/>
      <c r="HD6" s="3"/>
      <c r="HE6" s="3"/>
      <c r="HF6" s="3"/>
      <c r="HG6" s="3"/>
      <c r="HH6" s="3"/>
      <c r="HI6" s="3"/>
      <c r="HJ6" s="3"/>
      <c r="HK6" s="3"/>
      <c r="HL6" s="3"/>
      <c r="HM6" s="3"/>
      <c r="HN6" s="3"/>
      <c r="HO6" s="3"/>
      <c r="HP6" s="3"/>
      <c r="HQ6" s="3"/>
      <c r="HR6" s="3"/>
      <c r="HS6" s="3"/>
      <c r="HT6" s="3"/>
    </row>
    <row r="7" spans="1:230" ht="31.9" customHeight="1" x14ac:dyDescent="0.15">
      <c r="A7" s="8" t="s">
        <v>34</v>
      </c>
      <c r="B7" s="9">
        <v>0</v>
      </c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</row>
    <row r="8" spans="1:230" ht="31.9" customHeight="1" x14ac:dyDescent="0.15">
      <c r="A8" s="8" t="s">
        <v>35</v>
      </c>
      <c r="B8" s="10">
        <v>0</v>
      </c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</row>
    <row r="9" spans="1:230" ht="31.9" customHeight="1" x14ac:dyDescent="0.15">
      <c r="A9" s="8" t="s">
        <v>36</v>
      </c>
      <c r="B9" s="9">
        <f>35525489.64*0.0001</f>
        <v>3552.5489640000001</v>
      </c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  <c r="FY9" s="3"/>
      <c r="FZ9" s="3"/>
      <c r="GA9" s="3"/>
      <c r="GB9" s="3"/>
      <c r="GC9" s="3"/>
      <c r="GD9" s="3"/>
      <c r="GE9" s="3"/>
      <c r="GF9" s="3"/>
      <c r="GG9" s="3"/>
      <c r="GH9" s="3"/>
      <c r="GI9" s="3"/>
      <c r="GJ9" s="3"/>
      <c r="GK9" s="3"/>
      <c r="GL9" s="3"/>
      <c r="GM9" s="3"/>
      <c r="GN9" s="3"/>
      <c r="GO9" s="3"/>
      <c r="GP9" s="3"/>
      <c r="GQ9" s="3"/>
      <c r="GR9" s="3"/>
      <c r="GS9" s="3"/>
      <c r="GT9" s="3"/>
      <c r="GU9" s="3"/>
      <c r="GV9" s="3"/>
      <c r="GW9" s="3"/>
      <c r="GX9" s="3"/>
      <c r="GY9" s="3"/>
      <c r="GZ9" s="3"/>
      <c r="HA9" s="3"/>
      <c r="HB9" s="3"/>
      <c r="HC9" s="3"/>
      <c r="HD9" s="3"/>
      <c r="HE9" s="3"/>
      <c r="HF9" s="3"/>
      <c r="HG9" s="3"/>
      <c r="HH9" s="3"/>
      <c r="HI9" s="3"/>
      <c r="HJ9" s="3"/>
      <c r="HK9" s="3"/>
      <c r="HL9" s="3"/>
      <c r="HM9" s="3"/>
      <c r="HN9" s="3"/>
      <c r="HO9" s="3"/>
      <c r="HP9" s="3"/>
      <c r="HQ9" s="3"/>
      <c r="HR9" s="3"/>
      <c r="HS9" s="3"/>
      <c r="HT9" s="3"/>
    </row>
    <row r="10" spans="1:230" ht="31.9" customHeight="1" x14ac:dyDescent="0.15">
      <c r="A10" s="27" t="s">
        <v>50</v>
      </c>
      <c r="B10" s="9">
        <f>7624264.02*0.0001</f>
        <v>762.42640199999994</v>
      </c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  <c r="HQ10" s="3"/>
      <c r="HR10" s="3"/>
      <c r="HS10" s="3"/>
      <c r="HT10" s="3"/>
    </row>
    <row r="11" spans="1:230" ht="31.9" customHeight="1" x14ac:dyDescent="0.15">
      <c r="A11" s="8" t="s">
        <v>37</v>
      </c>
      <c r="B11" s="9">
        <f>2909159.35*0.0001</f>
        <v>290.91593500000005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  <c r="FY11" s="3"/>
      <c r="FZ11" s="3"/>
      <c r="GA11" s="3"/>
      <c r="GB11" s="3"/>
      <c r="GC11" s="3"/>
      <c r="GD11" s="3"/>
      <c r="GE11" s="3"/>
      <c r="GF11" s="3"/>
      <c r="GG11" s="3"/>
      <c r="GH11" s="3"/>
      <c r="GI11" s="3"/>
      <c r="GJ11" s="3"/>
      <c r="GK11" s="3"/>
      <c r="GL11" s="3"/>
      <c r="GM11" s="3"/>
      <c r="GN11" s="3"/>
      <c r="GO11" s="3"/>
      <c r="GP11" s="3"/>
      <c r="GQ11" s="3"/>
      <c r="GR11" s="3"/>
      <c r="GS11" s="3"/>
      <c r="GT11" s="3"/>
      <c r="GU11" s="3"/>
      <c r="GV11" s="3"/>
      <c r="GW11" s="3"/>
      <c r="GX11" s="3"/>
      <c r="GY11" s="3"/>
      <c r="GZ11" s="3"/>
      <c r="HA11" s="3"/>
      <c r="HB11" s="3"/>
      <c r="HC11" s="3"/>
      <c r="HD11" s="3"/>
      <c r="HE11" s="3"/>
      <c r="HF11" s="3"/>
      <c r="HG11" s="3"/>
      <c r="HH11" s="3"/>
      <c r="HI11" s="3"/>
      <c r="HJ11" s="3"/>
      <c r="HK11" s="3"/>
      <c r="HL11" s="3"/>
      <c r="HM11" s="3"/>
      <c r="HN11" s="3"/>
      <c r="HO11" s="3"/>
      <c r="HP11" s="3"/>
      <c r="HQ11" s="3"/>
      <c r="HR11" s="3"/>
      <c r="HS11" s="3"/>
      <c r="HT11" s="3"/>
    </row>
    <row r="12" spans="1:230" ht="31.9" customHeight="1" x14ac:dyDescent="0.15">
      <c r="A12" s="8" t="s">
        <v>38</v>
      </c>
      <c r="B12" s="9">
        <f>113916.78*0.0001</f>
        <v>11.391678000000001</v>
      </c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  <c r="FY12" s="3"/>
      <c r="FZ12" s="3"/>
      <c r="GA12" s="3"/>
      <c r="GB12" s="3"/>
      <c r="GC12" s="3"/>
      <c r="GD12" s="3"/>
      <c r="GE12" s="3"/>
      <c r="GF12" s="3"/>
      <c r="GG12" s="3"/>
      <c r="GH12" s="3"/>
      <c r="GI12" s="3"/>
      <c r="GJ12" s="3"/>
      <c r="GK12" s="3"/>
      <c r="GL12" s="3"/>
      <c r="GM12" s="3"/>
      <c r="GN12" s="3"/>
      <c r="GO12" s="3"/>
      <c r="GP12" s="3"/>
      <c r="GQ12" s="3"/>
      <c r="GR12" s="3"/>
      <c r="GS12" s="3"/>
      <c r="GT12" s="3"/>
      <c r="GU12" s="3"/>
      <c r="GV12" s="3"/>
      <c r="GW12" s="3"/>
      <c r="GX12" s="3"/>
      <c r="GY12" s="3"/>
      <c r="GZ12" s="3"/>
      <c r="HA12" s="3"/>
      <c r="HB12" s="3"/>
      <c r="HC12" s="3"/>
      <c r="HD12" s="3"/>
      <c r="HE12" s="3"/>
      <c r="HF12" s="3"/>
      <c r="HG12" s="3"/>
      <c r="HH12" s="3"/>
      <c r="HI12" s="3"/>
      <c r="HJ12" s="3"/>
      <c r="HK12" s="3"/>
      <c r="HL12" s="3"/>
      <c r="HM12" s="3"/>
      <c r="HN12" s="3"/>
      <c r="HO12" s="3"/>
      <c r="HP12" s="3"/>
      <c r="HQ12" s="3"/>
      <c r="HR12" s="3"/>
      <c r="HS12" s="3"/>
      <c r="HT12" s="3"/>
    </row>
    <row r="13" spans="1:230" ht="31.9" customHeight="1" x14ac:dyDescent="0.15">
      <c r="A13" s="8" t="s">
        <v>39</v>
      </c>
      <c r="B13" s="10">
        <f>1906091.65*0.0001</f>
        <v>190.60916499999999</v>
      </c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  <c r="FY13" s="3"/>
      <c r="FZ13" s="3"/>
      <c r="GA13" s="3"/>
      <c r="GB13" s="3"/>
      <c r="GC13" s="3"/>
      <c r="GD13" s="3"/>
      <c r="GE13" s="3"/>
      <c r="GF13" s="3"/>
      <c r="GG13" s="3"/>
      <c r="GH13" s="3"/>
      <c r="GI13" s="3"/>
      <c r="GJ13" s="3"/>
      <c r="GK13" s="3"/>
      <c r="GL13" s="3"/>
      <c r="GM13" s="3"/>
      <c r="GN13" s="3"/>
      <c r="GO13" s="3"/>
      <c r="GP13" s="3"/>
      <c r="GQ13" s="3"/>
      <c r="GR13" s="3"/>
      <c r="GS13" s="3"/>
      <c r="GT13" s="3"/>
      <c r="GU13" s="3"/>
      <c r="GV13" s="3"/>
      <c r="GW13" s="3"/>
      <c r="GX13" s="3"/>
      <c r="GY13" s="3"/>
      <c r="GZ13" s="3"/>
      <c r="HA13" s="3"/>
      <c r="HB13" s="3"/>
      <c r="HC13" s="3"/>
      <c r="HD13" s="3"/>
      <c r="HE13" s="3"/>
      <c r="HF13" s="3"/>
      <c r="HG13" s="3"/>
      <c r="HH13" s="3"/>
      <c r="HI13" s="3"/>
      <c r="HJ13" s="3"/>
      <c r="HK13" s="3"/>
      <c r="HL13" s="3"/>
      <c r="HM13" s="3"/>
      <c r="HN13" s="3"/>
      <c r="HO13" s="3"/>
      <c r="HP13" s="3"/>
      <c r="HQ13" s="3"/>
      <c r="HR13" s="3"/>
      <c r="HS13" s="3"/>
      <c r="HT13" s="3"/>
    </row>
    <row r="14" spans="1:230" ht="31.9" customHeight="1" x14ac:dyDescent="0.15">
      <c r="A14" s="6" t="s">
        <v>40</v>
      </c>
      <c r="B14" s="7">
        <f>583002878.05*0.0001</f>
        <v>58300.287805</v>
      </c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  <c r="FY14" s="3"/>
      <c r="FZ14" s="3"/>
      <c r="GA14" s="3"/>
      <c r="GB14" s="3"/>
      <c r="GC14" s="3"/>
      <c r="GD14" s="3"/>
      <c r="GE14" s="3"/>
      <c r="GF14" s="3"/>
      <c r="GG14" s="3"/>
      <c r="GH14" s="3"/>
      <c r="GI14" s="3"/>
      <c r="GJ14" s="3"/>
      <c r="GK14" s="3"/>
      <c r="GL14" s="3"/>
      <c r="GM14" s="3"/>
      <c r="GN14" s="3"/>
      <c r="GO14" s="3"/>
      <c r="GP14" s="3"/>
      <c r="GQ14" s="3"/>
      <c r="GR14" s="3"/>
      <c r="GS14" s="3"/>
      <c r="GT14" s="3"/>
      <c r="GU14" s="3"/>
      <c r="GV14" s="3"/>
      <c r="GW14" s="3"/>
      <c r="GX14" s="3"/>
      <c r="GY14" s="3"/>
      <c r="GZ14" s="3"/>
      <c r="HA14" s="3"/>
      <c r="HB14" s="3"/>
      <c r="HC14" s="3"/>
      <c r="HD14" s="3"/>
      <c r="HE14" s="3"/>
      <c r="HF14" s="3"/>
      <c r="HG14" s="3"/>
      <c r="HH14" s="3"/>
      <c r="HI14" s="3"/>
      <c r="HJ14" s="3"/>
      <c r="HK14" s="3"/>
      <c r="HL14" s="3"/>
      <c r="HM14" s="3"/>
      <c r="HN14" s="3"/>
      <c r="HO14" s="3"/>
      <c r="HP14" s="3"/>
      <c r="HQ14" s="3"/>
      <c r="HR14" s="3"/>
      <c r="HS14" s="3"/>
      <c r="HT14" s="3"/>
    </row>
    <row r="15" spans="1:230" ht="31.9" customHeight="1" x14ac:dyDescent="0.15">
      <c r="A15" s="8" t="s">
        <v>41</v>
      </c>
      <c r="B15" s="9">
        <f>124906147.46*0.0001</f>
        <v>12490.614745999999</v>
      </c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  <c r="FY15" s="3"/>
      <c r="FZ15" s="3"/>
      <c r="GA15" s="3"/>
      <c r="GB15" s="3"/>
      <c r="GC15" s="3"/>
      <c r="GD15" s="3"/>
      <c r="GE15" s="3"/>
      <c r="GF15" s="3"/>
      <c r="GG15" s="3"/>
      <c r="GH15" s="3"/>
      <c r="GI15" s="3"/>
      <c r="GJ15" s="3"/>
      <c r="GK15" s="3"/>
      <c r="GL15" s="3"/>
      <c r="GM15" s="3"/>
      <c r="GN15" s="3"/>
      <c r="GO15" s="3"/>
      <c r="GP15" s="3"/>
      <c r="GQ15" s="3"/>
      <c r="GR15" s="3"/>
      <c r="GS15" s="3"/>
      <c r="GT15" s="3"/>
      <c r="GU15" s="3"/>
      <c r="GV15" s="3"/>
      <c r="GW15" s="3"/>
      <c r="GX15" s="3"/>
      <c r="GY15" s="3"/>
      <c r="GZ15" s="3"/>
      <c r="HA15" s="3"/>
      <c r="HB15" s="3"/>
      <c r="HC15" s="3"/>
      <c r="HD15" s="3"/>
      <c r="HE15" s="3"/>
      <c r="HF15" s="3"/>
      <c r="HG15" s="3"/>
      <c r="HH15" s="3"/>
      <c r="HI15" s="3"/>
      <c r="HJ15" s="3"/>
      <c r="HK15" s="3"/>
      <c r="HL15" s="3"/>
      <c r="HM15" s="3"/>
      <c r="HN15" s="3"/>
      <c r="HO15" s="3"/>
      <c r="HP15" s="3"/>
      <c r="HQ15" s="3"/>
      <c r="HR15" s="3"/>
      <c r="HS15" s="3"/>
      <c r="HT15" s="3"/>
    </row>
    <row r="16" spans="1:230" ht="31.9" customHeight="1" x14ac:dyDescent="0.15">
      <c r="A16" s="8" t="s">
        <v>42</v>
      </c>
      <c r="B16" s="9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  <c r="FY16" s="3"/>
      <c r="FZ16" s="3"/>
      <c r="GA16" s="3"/>
      <c r="GB16" s="3"/>
      <c r="GC16" s="3"/>
      <c r="GD16" s="3"/>
      <c r="GE16" s="3"/>
      <c r="GF16" s="3"/>
      <c r="GG16" s="3"/>
      <c r="GH16" s="3"/>
      <c r="GI16" s="3"/>
      <c r="GJ16" s="3"/>
      <c r="GK16" s="3"/>
      <c r="GL16" s="3"/>
      <c r="GM16" s="3"/>
      <c r="GN16" s="3"/>
      <c r="GO16" s="3"/>
      <c r="GP16" s="3"/>
      <c r="GQ16" s="3"/>
      <c r="GR16" s="3"/>
      <c r="GS16" s="3"/>
      <c r="GT16" s="3"/>
      <c r="GU16" s="3"/>
      <c r="GV16" s="3"/>
      <c r="GW16" s="3"/>
      <c r="GX16" s="3"/>
      <c r="GY16" s="3"/>
      <c r="GZ16" s="3"/>
      <c r="HA16" s="3"/>
      <c r="HB16" s="3"/>
      <c r="HC16" s="3"/>
      <c r="HD16" s="3"/>
      <c r="HE16" s="3"/>
      <c r="HF16" s="3"/>
      <c r="HG16" s="3"/>
      <c r="HH16" s="3"/>
      <c r="HI16" s="3"/>
      <c r="HJ16" s="3"/>
      <c r="HK16" s="3"/>
      <c r="HL16" s="3"/>
      <c r="HM16" s="3"/>
      <c r="HN16" s="3"/>
      <c r="HO16" s="3"/>
      <c r="HP16" s="3"/>
      <c r="HQ16" s="3"/>
      <c r="HR16" s="3"/>
      <c r="HS16" s="3"/>
      <c r="HT16" s="3"/>
    </row>
    <row r="17" spans="1:230" ht="31.9" customHeight="1" x14ac:dyDescent="0.15">
      <c r="A17" s="8" t="s">
        <v>43</v>
      </c>
      <c r="B17" s="10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  <c r="FY17" s="3"/>
      <c r="FZ17" s="3"/>
      <c r="GA17" s="3"/>
      <c r="GB17" s="3"/>
      <c r="GC17" s="3"/>
      <c r="GD17" s="3"/>
      <c r="GE17" s="3"/>
      <c r="GF17" s="3"/>
      <c r="GG17" s="3"/>
      <c r="GH17" s="3"/>
      <c r="GI17" s="3"/>
      <c r="GJ17" s="3"/>
      <c r="GK17" s="3"/>
      <c r="GL17" s="3"/>
      <c r="GM17" s="3"/>
      <c r="GN17" s="3"/>
      <c r="GO17" s="3"/>
      <c r="GP17" s="3"/>
      <c r="GQ17" s="3"/>
      <c r="GR17" s="3"/>
      <c r="GS17" s="3"/>
      <c r="GT17" s="3"/>
      <c r="GU17" s="3"/>
      <c r="GV17" s="3"/>
      <c r="GW17" s="3"/>
      <c r="GX17" s="3"/>
      <c r="GY17" s="3"/>
      <c r="GZ17" s="3"/>
      <c r="HA17" s="3"/>
      <c r="HB17" s="3"/>
      <c r="HC17" s="3"/>
      <c r="HD17" s="3"/>
      <c r="HE17" s="3"/>
      <c r="HF17" s="3"/>
      <c r="HG17" s="3"/>
      <c r="HH17" s="3"/>
      <c r="HI17" s="3"/>
      <c r="HJ17" s="3"/>
      <c r="HK17" s="3"/>
      <c r="HL17" s="3"/>
      <c r="HM17" s="3"/>
      <c r="HN17" s="3"/>
      <c r="HO17" s="3"/>
      <c r="HP17" s="3"/>
      <c r="HQ17" s="3"/>
      <c r="HR17" s="3"/>
      <c r="HS17" s="3"/>
      <c r="HT17" s="3"/>
    </row>
    <row r="18" spans="1:230" ht="31.9" customHeight="1" x14ac:dyDescent="0.15">
      <c r="A18" s="8" t="s">
        <v>44</v>
      </c>
      <c r="B18" s="9">
        <f>266935050.49*0.0001</f>
        <v>26693.505049000003</v>
      </c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  <c r="FY18" s="3"/>
      <c r="FZ18" s="3"/>
      <c r="GA18" s="3"/>
      <c r="GB18" s="3"/>
      <c r="GC18" s="3"/>
      <c r="GD18" s="3"/>
      <c r="GE18" s="3"/>
      <c r="GF18" s="3"/>
      <c r="GG18" s="3"/>
      <c r="GH18" s="3"/>
      <c r="GI18" s="3"/>
      <c r="GJ18" s="3"/>
      <c r="GK18" s="3"/>
      <c r="GL18" s="3"/>
      <c r="GM18" s="3"/>
      <c r="GN18" s="3"/>
      <c r="GO18" s="3"/>
      <c r="GP18" s="3"/>
      <c r="GQ18" s="3"/>
      <c r="GR18" s="3"/>
      <c r="GS18" s="3"/>
      <c r="GT18" s="3"/>
      <c r="GU18" s="3"/>
      <c r="GV18" s="3"/>
      <c r="GW18" s="3"/>
      <c r="GX18" s="3"/>
      <c r="GY18" s="3"/>
      <c r="GZ18" s="3"/>
      <c r="HA18" s="3"/>
      <c r="HB18" s="3"/>
      <c r="HC18" s="3"/>
      <c r="HD18" s="3"/>
      <c r="HE18" s="3"/>
      <c r="HF18" s="3"/>
      <c r="HG18" s="3"/>
      <c r="HH18" s="3"/>
      <c r="HI18" s="3"/>
      <c r="HJ18" s="3"/>
      <c r="HK18" s="3"/>
      <c r="HL18" s="3"/>
      <c r="HM18" s="3"/>
      <c r="HN18" s="3"/>
      <c r="HO18" s="3"/>
      <c r="HP18" s="3"/>
      <c r="HQ18" s="3"/>
      <c r="HR18" s="3"/>
      <c r="HS18" s="3"/>
      <c r="HT18" s="3"/>
    </row>
    <row r="19" spans="1:230" ht="31.9" customHeight="1" x14ac:dyDescent="0.15">
      <c r="A19" s="27" t="s">
        <v>51</v>
      </c>
      <c r="B19" s="9">
        <f>27240626.06*0.0001</f>
        <v>2724.062606</v>
      </c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  <c r="FY19" s="3"/>
      <c r="FZ19" s="3"/>
      <c r="GA19" s="3"/>
      <c r="GB19" s="3"/>
      <c r="GC19" s="3"/>
      <c r="GD19" s="3"/>
      <c r="GE19" s="3"/>
      <c r="GF19" s="3"/>
      <c r="GG19" s="3"/>
      <c r="GH19" s="3"/>
      <c r="GI19" s="3"/>
      <c r="GJ19" s="3"/>
      <c r="GK19" s="3"/>
      <c r="GL19" s="3"/>
      <c r="GM19" s="3"/>
      <c r="GN19" s="3"/>
      <c r="GO19" s="3"/>
      <c r="GP19" s="3"/>
      <c r="GQ19" s="3"/>
      <c r="GR19" s="3"/>
      <c r="GS19" s="3"/>
      <c r="GT19" s="3"/>
      <c r="GU19" s="3"/>
      <c r="GV19" s="3"/>
      <c r="GW19" s="3"/>
      <c r="GX19" s="3"/>
      <c r="GY19" s="3"/>
      <c r="GZ19" s="3"/>
      <c r="HA19" s="3"/>
      <c r="HB19" s="3"/>
      <c r="HC19" s="3"/>
      <c r="HD19" s="3"/>
      <c r="HE19" s="3"/>
      <c r="HF19" s="3"/>
      <c r="HG19" s="3"/>
      <c r="HH19" s="3"/>
      <c r="HI19" s="3"/>
      <c r="HJ19" s="3"/>
      <c r="HK19" s="3"/>
      <c r="HL19" s="3"/>
      <c r="HM19" s="3"/>
      <c r="HN19" s="3"/>
      <c r="HO19" s="3"/>
      <c r="HP19" s="3"/>
      <c r="HQ19" s="3"/>
      <c r="HR19" s="3"/>
      <c r="HS19" s="3"/>
      <c r="HT19" s="3"/>
    </row>
    <row r="20" spans="1:230" ht="31.9" customHeight="1" x14ac:dyDescent="0.15">
      <c r="A20" s="8" t="s">
        <v>45</v>
      </c>
      <c r="B20" s="9">
        <f>108313186.04*0.0001</f>
        <v>10831.318604000002</v>
      </c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  <c r="FY20" s="3"/>
      <c r="FZ20" s="3"/>
      <c r="GA20" s="3"/>
      <c r="GB20" s="3"/>
      <c r="GC20" s="3"/>
      <c r="GD20" s="3"/>
      <c r="GE20" s="3"/>
      <c r="GF20" s="3"/>
      <c r="GG20" s="3"/>
      <c r="GH20" s="3"/>
      <c r="GI20" s="3"/>
      <c r="GJ20" s="3"/>
      <c r="GK20" s="3"/>
      <c r="GL20" s="3"/>
      <c r="GM20" s="3"/>
      <c r="GN20" s="3"/>
      <c r="GO20" s="3"/>
      <c r="GP20" s="3"/>
      <c r="GQ20" s="3"/>
      <c r="GR20" s="3"/>
      <c r="GS20" s="3"/>
      <c r="GT20" s="3"/>
      <c r="GU20" s="3"/>
      <c r="GV20" s="3"/>
      <c r="GW20" s="3"/>
      <c r="GX20" s="3"/>
      <c r="GY20" s="3"/>
      <c r="GZ20" s="3"/>
      <c r="HA20" s="3"/>
      <c r="HB20" s="3"/>
      <c r="HC20" s="3"/>
      <c r="HD20" s="3"/>
      <c r="HE20" s="3"/>
      <c r="HF20" s="3"/>
      <c r="HG20" s="3"/>
      <c r="HH20" s="3"/>
      <c r="HI20" s="3"/>
      <c r="HJ20" s="3"/>
      <c r="HK20" s="3"/>
      <c r="HL20" s="3"/>
      <c r="HM20" s="3"/>
      <c r="HN20" s="3"/>
      <c r="HO20" s="3"/>
      <c r="HP20" s="3"/>
      <c r="HQ20" s="3"/>
      <c r="HR20" s="3"/>
      <c r="HS20" s="3"/>
      <c r="HT20" s="3"/>
    </row>
    <row r="21" spans="1:230" ht="31.9" customHeight="1" x14ac:dyDescent="0.15">
      <c r="A21" s="8" t="s">
        <v>46</v>
      </c>
      <c r="B21" s="9">
        <f>26443856.05*0.0001</f>
        <v>2644.3856050000004</v>
      </c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  <c r="FY21" s="3"/>
      <c r="FZ21" s="3"/>
      <c r="GA21" s="3"/>
      <c r="GB21" s="3"/>
      <c r="GC21" s="3"/>
      <c r="GD21" s="3"/>
      <c r="GE21" s="3"/>
      <c r="GF21" s="3"/>
      <c r="GG21" s="3"/>
      <c r="GH21" s="3"/>
      <c r="GI21" s="3"/>
      <c r="GJ21" s="3"/>
      <c r="GK21" s="3"/>
      <c r="GL21" s="3"/>
      <c r="GM21" s="3"/>
      <c r="GN21" s="3"/>
      <c r="GO21" s="3"/>
      <c r="GP21" s="3"/>
      <c r="GQ21" s="3"/>
      <c r="GR21" s="3"/>
      <c r="GS21" s="3"/>
      <c r="GT21" s="3"/>
      <c r="GU21" s="3"/>
      <c r="GV21" s="3"/>
      <c r="GW21" s="3"/>
      <c r="GX21" s="3"/>
      <c r="GY21" s="3"/>
      <c r="GZ21" s="3"/>
      <c r="HA21" s="3"/>
      <c r="HB21" s="3"/>
      <c r="HC21" s="3"/>
      <c r="HD21" s="3"/>
      <c r="HE21" s="3"/>
      <c r="HF21" s="3"/>
      <c r="HG21" s="3"/>
      <c r="HH21" s="3"/>
      <c r="HI21" s="3"/>
      <c r="HJ21" s="3"/>
      <c r="HK21" s="3"/>
      <c r="HL21" s="3"/>
      <c r="HM21" s="3"/>
      <c r="HN21" s="3"/>
      <c r="HO21" s="3"/>
      <c r="HP21" s="3"/>
      <c r="HQ21" s="3"/>
      <c r="HR21" s="3"/>
      <c r="HS21" s="3"/>
      <c r="HT21" s="3"/>
    </row>
    <row r="22" spans="1:230" ht="31.9" customHeight="1" x14ac:dyDescent="0.15">
      <c r="A22" s="8" t="s">
        <v>47</v>
      </c>
      <c r="B22" s="9">
        <f>29164011.95*0.0001</f>
        <v>2916.4011949999999</v>
      </c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  <c r="FY22" s="3"/>
      <c r="FZ22" s="3"/>
      <c r="GA22" s="3"/>
      <c r="GB22" s="3"/>
      <c r="GC22" s="3"/>
      <c r="GD22" s="3"/>
      <c r="GE22" s="3"/>
      <c r="GF22" s="3"/>
      <c r="GG22" s="3"/>
      <c r="GH22" s="3"/>
      <c r="GI22" s="3"/>
      <c r="GJ22" s="3"/>
      <c r="GK22" s="3"/>
      <c r="GL22" s="3"/>
      <c r="GM22" s="3"/>
      <c r="GN22" s="3"/>
      <c r="GO22" s="3"/>
      <c r="GP22" s="3"/>
      <c r="GQ22" s="3"/>
      <c r="GR22" s="3"/>
      <c r="GS22" s="3"/>
      <c r="GT22" s="3"/>
      <c r="GU22" s="3"/>
      <c r="GV22" s="3"/>
      <c r="GW22" s="3"/>
      <c r="GX22" s="3"/>
      <c r="GY22" s="3"/>
      <c r="GZ22" s="3"/>
      <c r="HA22" s="3"/>
      <c r="HB22" s="3"/>
      <c r="HC22" s="3"/>
      <c r="HD22" s="3"/>
      <c r="HE22" s="3"/>
      <c r="HF22" s="3"/>
      <c r="HG22" s="3"/>
      <c r="HH22" s="3"/>
      <c r="HI22" s="3"/>
      <c r="HJ22" s="3"/>
      <c r="HK22" s="3"/>
      <c r="HL22" s="3"/>
      <c r="HM22" s="3"/>
      <c r="HN22" s="3"/>
      <c r="HO22" s="3"/>
      <c r="HP22" s="3"/>
      <c r="HQ22" s="3"/>
      <c r="HR22" s="3"/>
      <c r="HS22" s="3"/>
      <c r="HT22" s="3"/>
    </row>
    <row r="23" spans="1:230" ht="16.5" customHeight="1" x14ac:dyDescent="0.15">
      <c r="A23" s="3"/>
      <c r="B23" s="11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  <c r="FY23" s="3"/>
      <c r="FZ23" s="3"/>
      <c r="GA23" s="3"/>
      <c r="GB23" s="3"/>
      <c r="GC23" s="3"/>
      <c r="GD23" s="3"/>
      <c r="GE23" s="3"/>
      <c r="GF23" s="3"/>
      <c r="GG23" s="3"/>
      <c r="GH23" s="3"/>
      <c r="GI23" s="3"/>
      <c r="GJ23" s="3"/>
      <c r="GK23" s="3"/>
      <c r="GL23" s="3"/>
      <c r="GM23" s="3"/>
      <c r="GN23" s="3"/>
      <c r="GO23" s="3"/>
      <c r="GP23" s="3"/>
      <c r="GQ23" s="3"/>
      <c r="GR23" s="3"/>
      <c r="GS23" s="3"/>
      <c r="GT23" s="3"/>
      <c r="GU23" s="3"/>
      <c r="GV23" s="3"/>
      <c r="GW23" s="3"/>
      <c r="GX23" s="3"/>
      <c r="GY23" s="3"/>
      <c r="GZ23" s="3"/>
      <c r="HA23" s="3"/>
      <c r="HB23" s="3"/>
      <c r="HC23" s="3"/>
      <c r="HD23" s="3"/>
      <c r="HE23" s="3"/>
      <c r="HF23" s="3"/>
      <c r="HG23" s="3"/>
      <c r="HH23" s="3"/>
      <c r="HI23" s="3"/>
      <c r="HJ23" s="3"/>
      <c r="HK23" s="3"/>
      <c r="HL23" s="3"/>
      <c r="HM23" s="3"/>
      <c r="HN23" s="3"/>
      <c r="HO23" s="3"/>
      <c r="HP23" s="3"/>
      <c r="HQ23" s="3"/>
      <c r="HR23" s="3"/>
      <c r="HS23" s="3"/>
      <c r="HT23" s="3"/>
      <c r="HU23" s="3"/>
      <c r="HV23" s="3"/>
    </row>
    <row r="24" spans="1:230" ht="16.5" customHeight="1" x14ac:dyDescent="0.15">
      <c r="A24" s="3"/>
      <c r="B24" s="11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  <c r="FY24" s="3"/>
      <c r="FZ24" s="3"/>
      <c r="GA24" s="3"/>
      <c r="GB24" s="3"/>
      <c r="GC24" s="3"/>
      <c r="GD24" s="3"/>
      <c r="GE24" s="3"/>
      <c r="GF24" s="3"/>
      <c r="GG24" s="3"/>
      <c r="GH24" s="3"/>
      <c r="GI24" s="3"/>
      <c r="GJ24" s="3"/>
      <c r="GK24" s="3"/>
      <c r="GL24" s="3"/>
      <c r="GM24" s="3"/>
      <c r="GN24" s="3"/>
      <c r="GO24" s="3"/>
      <c r="GP24" s="3"/>
      <c r="GQ24" s="3"/>
      <c r="GR24" s="3"/>
      <c r="GS24" s="3"/>
      <c r="GT24" s="3"/>
      <c r="GU24" s="3"/>
      <c r="GV24" s="3"/>
      <c r="GW24" s="3"/>
      <c r="GX24" s="3"/>
      <c r="GY24" s="3"/>
      <c r="GZ24" s="3"/>
      <c r="HA24" s="3"/>
      <c r="HB24" s="3"/>
      <c r="HC24" s="3"/>
      <c r="HD24" s="3"/>
      <c r="HE24" s="3"/>
      <c r="HF24" s="3"/>
      <c r="HG24" s="3"/>
      <c r="HH24" s="3"/>
      <c r="HI24" s="3"/>
      <c r="HJ24" s="3"/>
      <c r="HK24" s="3"/>
      <c r="HL24" s="3"/>
      <c r="HM24" s="3"/>
      <c r="HN24" s="3"/>
      <c r="HO24" s="3"/>
      <c r="HP24" s="3"/>
      <c r="HQ24" s="3"/>
      <c r="HR24" s="3"/>
      <c r="HS24" s="3"/>
      <c r="HT24" s="3"/>
      <c r="HU24" s="3"/>
      <c r="HV24" s="3"/>
    </row>
    <row r="25" spans="1:230" ht="16.5" customHeight="1" x14ac:dyDescent="0.15">
      <c r="A25" s="3"/>
      <c r="B25" s="11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  <c r="FY25" s="3"/>
      <c r="FZ25" s="3"/>
      <c r="GA25" s="3"/>
      <c r="GB25" s="3"/>
      <c r="GC25" s="3"/>
      <c r="GD25" s="3"/>
      <c r="GE25" s="3"/>
      <c r="GF25" s="3"/>
      <c r="GG25" s="3"/>
      <c r="GH25" s="3"/>
      <c r="GI25" s="3"/>
      <c r="GJ25" s="3"/>
      <c r="GK25" s="3"/>
      <c r="GL25" s="3"/>
      <c r="GM25" s="3"/>
      <c r="GN25" s="3"/>
      <c r="GO25" s="3"/>
      <c r="GP25" s="3"/>
      <c r="GQ25" s="3"/>
      <c r="GR25" s="3"/>
      <c r="GS25" s="3"/>
      <c r="GT25" s="3"/>
      <c r="GU25" s="3"/>
      <c r="GV25" s="3"/>
      <c r="GW25" s="3"/>
      <c r="GX25" s="3"/>
      <c r="GY25" s="3"/>
      <c r="GZ25" s="3"/>
      <c r="HA25" s="3"/>
      <c r="HB25" s="3"/>
      <c r="HC25" s="3"/>
      <c r="HD25" s="3"/>
      <c r="HE25" s="3"/>
      <c r="HF25" s="3"/>
      <c r="HG25" s="3"/>
      <c r="HH25" s="3"/>
      <c r="HI25" s="3"/>
      <c r="HJ25" s="3"/>
      <c r="HK25" s="3"/>
      <c r="HL25" s="3"/>
      <c r="HM25" s="3"/>
      <c r="HN25" s="3"/>
      <c r="HO25" s="3"/>
      <c r="HP25" s="3"/>
      <c r="HQ25" s="3"/>
      <c r="HR25" s="3"/>
      <c r="HS25" s="3"/>
      <c r="HT25" s="3"/>
      <c r="HU25" s="3"/>
      <c r="HV25" s="3"/>
    </row>
    <row r="26" spans="1:230" ht="16.5" customHeight="1" x14ac:dyDescent="0.15">
      <c r="A26" s="3"/>
      <c r="B26" s="11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  <c r="FY26" s="3"/>
      <c r="FZ26" s="3"/>
      <c r="GA26" s="3"/>
      <c r="GB26" s="3"/>
      <c r="GC26" s="3"/>
      <c r="GD26" s="3"/>
      <c r="GE26" s="3"/>
      <c r="GF26" s="3"/>
      <c r="GG26" s="3"/>
      <c r="GH26" s="3"/>
      <c r="GI26" s="3"/>
      <c r="GJ26" s="3"/>
      <c r="GK26" s="3"/>
      <c r="GL26" s="3"/>
      <c r="GM26" s="3"/>
      <c r="GN26" s="3"/>
      <c r="GO26" s="3"/>
      <c r="GP26" s="3"/>
      <c r="GQ26" s="3"/>
      <c r="GR26" s="3"/>
      <c r="GS26" s="3"/>
      <c r="GT26" s="3"/>
      <c r="GU26" s="3"/>
      <c r="GV26" s="3"/>
      <c r="GW26" s="3"/>
      <c r="GX26" s="3"/>
      <c r="GY26" s="3"/>
      <c r="GZ26" s="3"/>
      <c r="HA26" s="3"/>
      <c r="HB26" s="3"/>
      <c r="HC26" s="3"/>
      <c r="HD26" s="3"/>
      <c r="HE26" s="3"/>
      <c r="HF26" s="3"/>
      <c r="HG26" s="3"/>
      <c r="HH26" s="3"/>
      <c r="HI26" s="3"/>
      <c r="HJ26" s="3"/>
      <c r="HK26" s="3"/>
      <c r="HL26" s="3"/>
      <c r="HM26" s="3"/>
      <c r="HN26" s="3"/>
      <c r="HO26" s="3"/>
      <c r="HP26" s="3"/>
      <c r="HQ26" s="3"/>
      <c r="HR26" s="3"/>
      <c r="HS26" s="3"/>
      <c r="HT26" s="3"/>
      <c r="HU26" s="3"/>
      <c r="HV26" s="3"/>
    </row>
    <row r="27" spans="1:230" ht="16.5" customHeight="1" x14ac:dyDescent="0.15">
      <c r="A27" s="3"/>
      <c r="B27" s="11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  <c r="FY27" s="3"/>
      <c r="FZ27" s="3"/>
      <c r="GA27" s="3"/>
      <c r="GB27" s="3"/>
      <c r="GC27" s="3"/>
      <c r="GD27" s="3"/>
      <c r="GE27" s="3"/>
      <c r="GF27" s="3"/>
      <c r="GG27" s="3"/>
      <c r="GH27" s="3"/>
      <c r="GI27" s="3"/>
      <c r="GJ27" s="3"/>
      <c r="GK27" s="3"/>
      <c r="GL27" s="3"/>
      <c r="GM27" s="3"/>
      <c r="GN27" s="3"/>
      <c r="GO27" s="3"/>
      <c r="GP27" s="3"/>
      <c r="GQ27" s="3"/>
      <c r="GR27" s="3"/>
      <c r="GS27" s="3"/>
      <c r="GT27" s="3"/>
      <c r="GU27" s="3"/>
      <c r="GV27" s="3"/>
      <c r="GW27" s="3"/>
      <c r="GX27" s="3"/>
      <c r="GY27" s="3"/>
      <c r="GZ27" s="3"/>
      <c r="HA27" s="3"/>
      <c r="HB27" s="3"/>
      <c r="HC27" s="3"/>
      <c r="HD27" s="3"/>
      <c r="HE27" s="3"/>
      <c r="HF27" s="3"/>
      <c r="HG27" s="3"/>
      <c r="HH27" s="3"/>
      <c r="HI27" s="3"/>
      <c r="HJ27" s="3"/>
      <c r="HK27" s="3"/>
      <c r="HL27" s="3"/>
      <c r="HM27" s="3"/>
      <c r="HN27" s="3"/>
      <c r="HO27" s="3"/>
      <c r="HP27" s="3"/>
      <c r="HQ27" s="3"/>
      <c r="HR27" s="3"/>
      <c r="HS27" s="3"/>
      <c r="HT27" s="3"/>
      <c r="HU27" s="3"/>
      <c r="HV27" s="3"/>
    </row>
    <row r="28" spans="1:230" ht="16.5" customHeight="1" x14ac:dyDescent="0.15">
      <c r="A28" s="3"/>
      <c r="B28" s="11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  <c r="FY28" s="3"/>
      <c r="FZ28" s="3"/>
      <c r="GA28" s="3"/>
      <c r="GB28" s="3"/>
      <c r="GC28" s="3"/>
      <c r="GD28" s="3"/>
      <c r="GE28" s="3"/>
      <c r="GF28" s="3"/>
      <c r="GG28" s="3"/>
      <c r="GH28" s="3"/>
      <c r="GI28" s="3"/>
      <c r="GJ28" s="3"/>
      <c r="GK28" s="3"/>
      <c r="GL28" s="3"/>
      <c r="GM28" s="3"/>
      <c r="GN28" s="3"/>
      <c r="GO28" s="3"/>
      <c r="GP28" s="3"/>
      <c r="GQ28" s="3"/>
      <c r="GR28" s="3"/>
      <c r="GS28" s="3"/>
      <c r="GT28" s="3"/>
      <c r="GU28" s="3"/>
      <c r="GV28" s="3"/>
      <c r="GW28" s="3"/>
      <c r="GX28" s="3"/>
      <c r="GY28" s="3"/>
      <c r="GZ28" s="3"/>
      <c r="HA28" s="3"/>
      <c r="HB28" s="3"/>
      <c r="HC28" s="3"/>
      <c r="HD28" s="3"/>
      <c r="HE28" s="3"/>
      <c r="HF28" s="3"/>
      <c r="HG28" s="3"/>
      <c r="HH28" s="3"/>
      <c r="HI28" s="3"/>
      <c r="HJ28" s="3"/>
      <c r="HK28" s="3"/>
      <c r="HL28" s="3"/>
      <c r="HM28" s="3"/>
      <c r="HN28" s="3"/>
      <c r="HO28" s="3"/>
      <c r="HP28" s="3"/>
      <c r="HQ28" s="3"/>
      <c r="HR28" s="3"/>
      <c r="HS28" s="3"/>
      <c r="HT28" s="3"/>
      <c r="HU28" s="3"/>
      <c r="HV28" s="3"/>
    </row>
    <row r="29" spans="1:230" ht="16.5" customHeight="1" x14ac:dyDescent="0.15">
      <c r="A29" s="3"/>
      <c r="B29" s="11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  <c r="FY29" s="3"/>
      <c r="FZ29" s="3"/>
      <c r="GA29" s="3"/>
      <c r="GB29" s="3"/>
      <c r="GC29" s="3"/>
      <c r="GD29" s="3"/>
      <c r="GE29" s="3"/>
      <c r="GF29" s="3"/>
      <c r="GG29" s="3"/>
      <c r="GH29" s="3"/>
      <c r="GI29" s="3"/>
      <c r="GJ29" s="3"/>
      <c r="GK29" s="3"/>
      <c r="GL29" s="3"/>
      <c r="GM29" s="3"/>
      <c r="GN29" s="3"/>
      <c r="GO29" s="3"/>
      <c r="GP29" s="3"/>
      <c r="GQ29" s="3"/>
      <c r="GR29" s="3"/>
      <c r="GS29" s="3"/>
      <c r="GT29" s="3"/>
      <c r="GU29" s="3"/>
      <c r="GV29" s="3"/>
      <c r="GW29" s="3"/>
      <c r="GX29" s="3"/>
      <c r="GY29" s="3"/>
      <c r="GZ29" s="3"/>
      <c r="HA29" s="3"/>
      <c r="HB29" s="3"/>
      <c r="HC29" s="3"/>
      <c r="HD29" s="3"/>
      <c r="HE29" s="3"/>
      <c r="HF29" s="3"/>
      <c r="HG29" s="3"/>
      <c r="HH29" s="3"/>
      <c r="HI29" s="3"/>
      <c r="HJ29" s="3"/>
      <c r="HK29" s="3"/>
      <c r="HL29" s="3"/>
      <c r="HM29" s="3"/>
      <c r="HN29" s="3"/>
      <c r="HO29" s="3"/>
      <c r="HP29" s="3"/>
      <c r="HQ29" s="3"/>
      <c r="HR29" s="3"/>
      <c r="HS29" s="3"/>
      <c r="HT29" s="3"/>
      <c r="HU29" s="3"/>
      <c r="HV29" s="3"/>
    </row>
    <row r="30" spans="1:230" ht="16.5" customHeight="1" x14ac:dyDescent="0.15">
      <c r="A30" s="3"/>
      <c r="B30" s="11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  <c r="FY30" s="3"/>
      <c r="FZ30" s="3"/>
      <c r="GA30" s="3"/>
      <c r="GB30" s="3"/>
      <c r="GC30" s="3"/>
      <c r="GD30" s="3"/>
      <c r="GE30" s="3"/>
      <c r="GF30" s="3"/>
      <c r="GG30" s="3"/>
      <c r="GH30" s="3"/>
      <c r="GI30" s="3"/>
      <c r="GJ30" s="3"/>
      <c r="GK30" s="3"/>
      <c r="GL30" s="3"/>
      <c r="GM30" s="3"/>
      <c r="GN30" s="3"/>
      <c r="GO30" s="3"/>
      <c r="GP30" s="3"/>
      <c r="GQ30" s="3"/>
      <c r="GR30" s="3"/>
      <c r="GS30" s="3"/>
      <c r="GT30" s="3"/>
      <c r="GU30" s="3"/>
      <c r="GV30" s="3"/>
      <c r="GW30" s="3"/>
      <c r="GX30" s="3"/>
      <c r="GY30" s="3"/>
      <c r="GZ30" s="3"/>
      <c r="HA30" s="3"/>
      <c r="HB30" s="3"/>
      <c r="HC30" s="3"/>
      <c r="HD30" s="3"/>
      <c r="HE30" s="3"/>
      <c r="HF30" s="3"/>
      <c r="HG30" s="3"/>
      <c r="HH30" s="3"/>
      <c r="HI30" s="3"/>
      <c r="HJ30" s="3"/>
      <c r="HK30" s="3"/>
      <c r="HL30" s="3"/>
      <c r="HM30" s="3"/>
      <c r="HN30" s="3"/>
      <c r="HO30" s="3"/>
      <c r="HP30" s="3"/>
      <c r="HQ30" s="3"/>
      <c r="HR30" s="3"/>
      <c r="HS30" s="3"/>
      <c r="HT30" s="3"/>
      <c r="HU30" s="3"/>
      <c r="HV30" s="3"/>
    </row>
    <row r="31" spans="1:230" ht="16.5" customHeight="1" x14ac:dyDescent="0.15">
      <c r="A31" s="3"/>
      <c r="B31" s="11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  <c r="FY31" s="3"/>
      <c r="FZ31" s="3"/>
      <c r="GA31" s="3"/>
      <c r="GB31" s="3"/>
      <c r="GC31" s="3"/>
      <c r="GD31" s="3"/>
      <c r="GE31" s="3"/>
      <c r="GF31" s="3"/>
      <c r="GG31" s="3"/>
      <c r="GH31" s="3"/>
      <c r="GI31" s="3"/>
      <c r="GJ31" s="3"/>
      <c r="GK31" s="3"/>
      <c r="GL31" s="3"/>
      <c r="GM31" s="3"/>
      <c r="GN31" s="3"/>
      <c r="GO31" s="3"/>
      <c r="GP31" s="3"/>
      <c r="GQ31" s="3"/>
      <c r="GR31" s="3"/>
      <c r="GS31" s="3"/>
      <c r="GT31" s="3"/>
      <c r="GU31" s="3"/>
      <c r="GV31" s="3"/>
      <c r="GW31" s="3"/>
      <c r="GX31" s="3"/>
      <c r="GY31" s="3"/>
      <c r="GZ31" s="3"/>
      <c r="HA31" s="3"/>
      <c r="HB31" s="3"/>
      <c r="HC31" s="3"/>
      <c r="HD31" s="3"/>
      <c r="HE31" s="3"/>
      <c r="HF31" s="3"/>
      <c r="HG31" s="3"/>
      <c r="HH31" s="3"/>
      <c r="HI31" s="3"/>
      <c r="HJ31" s="3"/>
      <c r="HK31" s="3"/>
      <c r="HL31" s="3"/>
      <c r="HM31" s="3"/>
      <c r="HN31" s="3"/>
      <c r="HO31" s="3"/>
      <c r="HP31" s="3"/>
      <c r="HQ31" s="3"/>
      <c r="HR31" s="3"/>
      <c r="HS31" s="3"/>
      <c r="HT31" s="3"/>
      <c r="HU31" s="3"/>
      <c r="HV31" s="3"/>
    </row>
    <row r="32" spans="1:230" ht="16.5" customHeight="1" x14ac:dyDescent="0.15">
      <c r="A32" s="3"/>
      <c r="B32" s="11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  <c r="FY32" s="3"/>
      <c r="FZ32" s="3"/>
      <c r="GA32" s="3"/>
      <c r="GB32" s="3"/>
      <c r="GC32" s="3"/>
      <c r="GD32" s="3"/>
      <c r="GE32" s="3"/>
      <c r="GF32" s="3"/>
      <c r="GG32" s="3"/>
      <c r="GH32" s="3"/>
      <c r="GI32" s="3"/>
      <c r="GJ32" s="3"/>
      <c r="GK32" s="3"/>
      <c r="GL32" s="3"/>
      <c r="GM32" s="3"/>
      <c r="GN32" s="3"/>
      <c r="GO32" s="3"/>
      <c r="GP32" s="3"/>
      <c r="GQ32" s="3"/>
      <c r="GR32" s="3"/>
      <c r="GS32" s="3"/>
      <c r="GT32" s="3"/>
      <c r="GU32" s="3"/>
      <c r="GV32" s="3"/>
      <c r="GW32" s="3"/>
      <c r="GX32" s="3"/>
      <c r="GY32" s="3"/>
      <c r="GZ32" s="3"/>
      <c r="HA32" s="3"/>
      <c r="HB32" s="3"/>
      <c r="HC32" s="3"/>
      <c r="HD32" s="3"/>
      <c r="HE32" s="3"/>
      <c r="HF32" s="3"/>
      <c r="HG32" s="3"/>
      <c r="HH32" s="3"/>
      <c r="HI32" s="3"/>
      <c r="HJ32" s="3"/>
      <c r="HK32" s="3"/>
      <c r="HL32" s="3"/>
      <c r="HM32" s="3"/>
      <c r="HN32" s="3"/>
      <c r="HO32" s="3"/>
      <c r="HP32" s="3"/>
      <c r="HQ32" s="3"/>
      <c r="HR32" s="3"/>
      <c r="HS32" s="3"/>
      <c r="HT32" s="3"/>
      <c r="HU32" s="3"/>
      <c r="HV32" s="3"/>
    </row>
    <row r="33" spans="1:230" ht="16.5" customHeight="1" x14ac:dyDescent="0.15">
      <c r="A33" s="3"/>
      <c r="B33" s="11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  <c r="FY33" s="3"/>
      <c r="FZ33" s="3"/>
      <c r="GA33" s="3"/>
      <c r="GB33" s="3"/>
      <c r="GC33" s="3"/>
      <c r="GD33" s="3"/>
      <c r="GE33" s="3"/>
      <c r="GF33" s="3"/>
      <c r="GG33" s="3"/>
      <c r="GH33" s="3"/>
      <c r="GI33" s="3"/>
      <c r="GJ33" s="3"/>
      <c r="GK33" s="3"/>
      <c r="GL33" s="3"/>
      <c r="GM33" s="3"/>
      <c r="GN33" s="3"/>
      <c r="GO33" s="3"/>
      <c r="GP33" s="3"/>
      <c r="GQ33" s="3"/>
      <c r="GR33" s="3"/>
      <c r="GS33" s="3"/>
      <c r="GT33" s="3"/>
      <c r="GU33" s="3"/>
      <c r="GV33" s="3"/>
      <c r="GW33" s="3"/>
      <c r="GX33" s="3"/>
      <c r="GY33" s="3"/>
      <c r="GZ33" s="3"/>
      <c r="HA33" s="3"/>
      <c r="HB33" s="3"/>
      <c r="HC33" s="3"/>
      <c r="HD33" s="3"/>
      <c r="HE33" s="3"/>
      <c r="HF33" s="3"/>
      <c r="HG33" s="3"/>
      <c r="HH33" s="3"/>
      <c r="HI33" s="3"/>
      <c r="HJ33" s="3"/>
      <c r="HK33" s="3"/>
      <c r="HL33" s="3"/>
      <c r="HM33" s="3"/>
      <c r="HN33" s="3"/>
      <c r="HO33" s="3"/>
      <c r="HP33" s="3"/>
      <c r="HQ33" s="3"/>
      <c r="HR33" s="3"/>
      <c r="HS33" s="3"/>
      <c r="HT33" s="3"/>
      <c r="HU33" s="3"/>
      <c r="HV33" s="3"/>
    </row>
    <row r="34" spans="1:230" ht="16.5" customHeight="1" x14ac:dyDescent="0.15">
      <c r="A34" s="3"/>
      <c r="B34" s="11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  <c r="FY34" s="3"/>
      <c r="FZ34" s="3"/>
      <c r="GA34" s="3"/>
      <c r="GB34" s="3"/>
      <c r="GC34" s="3"/>
      <c r="GD34" s="3"/>
      <c r="GE34" s="3"/>
      <c r="GF34" s="3"/>
      <c r="GG34" s="3"/>
      <c r="GH34" s="3"/>
      <c r="GI34" s="3"/>
      <c r="GJ34" s="3"/>
      <c r="GK34" s="3"/>
      <c r="GL34" s="3"/>
      <c r="GM34" s="3"/>
      <c r="GN34" s="3"/>
      <c r="GO34" s="3"/>
      <c r="GP34" s="3"/>
      <c r="GQ34" s="3"/>
      <c r="GR34" s="3"/>
      <c r="GS34" s="3"/>
      <c r="GT34" s="3"/>
      <c r="GU34" s="3"/>
      <c r="GV34" s="3"/>
      <c r="GW34" s="3"/>
      <c r="GX34" s="3"/>
      <c r="GY34" s="3"/>
      <c r="GZ34" s="3"/>
      <c r="HA34" s="3"/>
      <c r="HB34" s="3"/>
      <c r="HC34" s="3"/>
      <c r="HD34" s="3"/>
      <c r="HE34" s="3"/>
      <c r="HF34" s="3"/>
      <c r="HG34" s="3"/>
      <c r="HH34" s="3"/>
      <c r="HI34" s="3"/>
      <c r="HJ34" s="3"/>
      <c r="HK34" s="3"/>
      <c r="HL34" s="3"/>
      <c r="HM34" s="3"/>
      <c r="HN34" s="3"/>
      <c r="HO34" s="3"/>
      <c r="HP34" s="3"/>
      <c r="HQ34" s="3"/>
      <c r="HR34" s="3"/>
      <c r="HS34" s="3"/>
      <c r="HT34" s="3"/>
      <c r="HU34" s="3"/>
      <c r="HV34" s="3"/>
    </row>
    <row r="35" spans="1:230" ht="16.5" customHeight="1" x14ac:dyDescent="0.15">
      <c r="A35" s="3"/>
      <c r="B35" s="11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  <c r="FY35" s="3"/>
      <c r="FZ35" s="3"/>
      <c r="GA35" s="3"/>
      <c r="GB35" s="3"/>
      <c r="GC35" s="3"/>
      <c r="GD35" s="3"/>
      <c r="GE35" s="3"/>
      <c r="GF35" s="3"/>
      <c r="GG35" s="3"/>
      <c r="GH35" s="3"/>
      <c r="GI35" s="3"/>
      <c r="GJ35" s="3"/>
      <c r="GK35" s="3"/>
      <c r="GL35" s="3"/>
      <c r="GM35" s="3"/>
      <c r="GN35" s="3"/>
      <c r="GO35" s="3"/>
      <c r="GP35" s="3"/>
      <c r="GQ35" s="3"/>
      <c r="GR35" s="3"/>
      <c r="GS35" s="3"/>
      <c r="GT35" s="3"/>
      <c r="GU35" s="3"/>
      <c r="GV35" s="3"/>
      <c r="GW35" s="3"/>
      <c r="GX35" s="3"/>
      <c r="GY35" s="3"/>
      <c r="GZ35" s="3"/>
      <c r="HA35" s="3"/>
      <c r="HB35" s="3"/>
      <c r="HC35" s="3"/>
      <c r="HD35" s="3"/>
      <c r="HE35" s="3"/>
      <c r="HF35" s="3"/>
      <c r="HG35" s="3"/>
      <c r="HH35" s="3"/>
      <c r="HI35" s="3"/>
      <c r="HJ35" s="3"/>
      <c r="HK35" s="3"/>
      <c r="HL35" s="3"/>
      <c r="HM35" s="3"/>
      <c r="HN35" s="3"/>
      <c r="HO35" s="3"/>
      <c r="HP35" s="3"/>
      <c r="HQ35" s="3"/>
      <c r="HR35" s="3"/>
      <c r="HS35" s="3"/>
      <c r="HT35" s="3"/>
      <c r="HU35" s="3"/>
      <c r="HV35" s="3"/>
    </row>
    <row r="36" spans="1:230" ht="16.5" customHeight="1" x14ac:dyDescent="0.15">
      <c r="A36" s="3"/>
      <c r="B36" s="11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  <c r="FY36" s="3"/>
      <c r="FZ36" s="3"/>
      <c r="GA36" s="3"/>
      <c r="GB36" s="3"/>
      <c r="GC36" s="3"/>
      <c r="GD36" s="3"/>
      <c r="GE36" s="3"/>
      <c r="GF36" s="3"/>
      <c r="GG36" s="3"/>
      <c r="GH36" s="3"/>
      <c r="GI36" s="3"/>
      <c r="GJ36" s="3"/>
      <c r="GK36" s="3"/>
      <c r="GL36" s="3"/>
      <c r="GM36" s="3"/>
      <c r="GN36" s="3"/>
      <c r="GO36" s="3"/>
      <c r="GP36" s="3"/>
      <c r="GQ36" s="3"/>
      <c r="GR36" s="3"/>
      <c r="GS36" s="3"/>
      <c r="GT36" s="3"/>
      <c r="GU36" s="3"/>
      <c r="GV36" s="3"/>
      <c r="GW36" s="3"/>
      <c r="GX36" s="3"/>
      <c r="GY36" s="3"/>
      <c r="GZ36" s="3"/>
      <c r="HA36" s="3"/>
      <c r="HB36" s="3"/>
      <c r="HC36" s="3"/>
      <c r="HD36" s="3"/>
      <c r="HE36" s="3"/>
      <c r="HF36" s="3"/>
      <c r="HG36" s="3"/>
      <c r="HH36" s="3"/>
      <c r="HI36" s="3"/>
      <c r="HJ36" s="3"/>
      <c r="HK36" s="3"/>
      <c r="HL36" s="3"/>
      <c r="HM36" s="3"/>
      <c r="HN36" s="3"/>
      <c r="HO36" s="3"/>
      <c r="HP36" s="3"/>
      <c r="HQ36" s="3"/>
      <c r="HR36" s="3"/>
      <c r="HS36" s="3"/>
      <c r="HT36" s="3"/>
      <c r="HU36" s="3"/>
      <c r="HV36" s="3"/>
    </row>
    <row r="37" spans="1:230" ht="16.5" customHeight="1" x14ac:dyDescent="0.15">
      <c r="A37" s="3"/>
      <c r="B37" s="11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  <c r="FY37" s="3"/>
      <c r="FZ37" s="3"/>
      <c r="GA37" s="3"/>
      <c r="GB37" s="3"/>
      <c r="GC37" s="3"/>
      <c r="GD37" s="3"/>
      <c r="GE37" s="3"/>
      <c r="GF37" s="3"/>
      <c r="GG37" s="3"/>
      <c r="GH37" s="3"/>
      <c r="GI37" s="3"/>
      <c r="GJ37" s="3"/>
      <c r="GK37" s="3"/>
      <c r="GL37" s="3"/>
      <c r="GM37" s="3"/>
      <c r="GN37" s="3"/>
      <c r="GO37" s="3"/>
      <c r="GP37" s="3"/>
      <c r="GQ37" s="3"/>
      <c r="GR37" s="3"/>
      <c r="GS37" s="3"/>
      <c r="GT37" s="3"/>
      <c r="GU37" s="3"/>
      <c r="GV37" s="3"/>
      <c r="GW37" s="3"/>
      <c r="GX37" s="3"/>
      <c r="GY37" s="3"/>
      <c r="GZ37" s="3"/>
      <c r="HA37" s="3"/>
      <c r="HB37" s="3"/>
      <c r="HC37" s="3"/>
      <c r="HD37" s="3"/>
      <c r="HE37" s="3"/>
      <c r="HF37" s="3"/>
      <c r="HG37" s="3"/>
      <c r="HH37" s="3"/>
      <c r="HI37" s="3"/>
      <c r="HJ37" s="3"/>
      <c r="HK37" s="3"/>
      <c r="HL37" s="3"/>
      <c r="HM37" s="3"/>
      <c r="HN37" s="3"/>
      <c r="HO37" s="3"/>
      <c r="HP37" s="3"/>
      <c r="HQ37" s="3"/>
      <c r="HR37" s="3"/>
      <c r="HS37" s="3"/>
      <c r="HT37" s="3"/>
      <c r="HU37" s="3"/>
      <c r="HV37" s="3"/>
    </row>
    <row r="38" spans="1:230" ht="16.5" customHeight="1" x14ac:dyDescent="0.15">
      <c r="A38" s="3"/>
      <c r="B38" s="11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  <c r="FY38" s="3"/>
      <c r="FZ38" s="3"/>
      <c r="GA38" s="3"/>
      <c r="GB38" s="3"/>
      <c r="GC38" s="3"/>
      <c r="GD38" s="3"/>
      <c r="GE38" s="3"/>
      <c r="GF38" s="3"/>
      <c r="GG38" s="3"/>
      <c r="GH38" s="3"/>
      <c r="GI38" s="3"/>
      <c r="GJ38" s="3"/>
      <c r="GK38" s="3"/>
      <c r="GL38" s="3"/>
      <c r="GM38" s="3"/>
      <c r="GN38" s="3"/>
      <c r="GO38" s="3"/>
      <c r="GP38" s="3"/>
      <c r="GQ38" s="3"/>
      <c r="GR38" s="3"/>
      <c r="GS38" s="3"/>
      <c r="GT38" s="3"/>
      <c r="GU38" s="3"/>
      <c r="GV38" s="3"/>
      <c r="GW38" s="3"/>
      <c r="GX38" s="3"/>
      <c r="GY38" s="3"/>
      <c r="GZ38" s="3"/>
      <c r="HA38" s="3"/>
      <c r="HB38" s="3"/>
      <c r="HC38" s="3"/>
      <c r="HD38" s="3"/>
      <c r="HE38" s="3"/>
      <c r="HF38" s="3"/>
      <c r="HG38" s="3"/>
      <c r="HH38" s="3"/>
      <c r="HI38" s="3"/>
      <c r="HJ38" s="3"/>
      <c r="HK38" s="3"/>
      <c r="HL38" s="3"/>
      <c r="HM38" s="3"/>
      <c r="HN38" s="3"/>
      <c r="HO38" s="3"/>
      <c r="HP38" s="3"/>
      <c r="HQ38" s="3"/>
      <c r="HR38" s="3"/>
      <c r="HS38" s="3"/>
      <c r="HT38" s="3"/>
      <c r="HU38" s="3"/>
      <c r="HV38" s="3"/>
    </row>
    <row r="39" spans="1:230" ht="16.5" customHeight="1" x14ac:dyDescent="0.15">
      <c r="A39" s="3"/>
      <c r="B39" s="11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  <c r="FY39" s="3"/>
      <c r="FZ39" s="3"/>
      <c r="GA39" s="3"/>
      <c r="GB39" s="3"/>
      <c r="GC39" s="3"/>
      <c r="GD39" s="3"/>
      <c r="GE39" s="3"/>
      <c r="GF39" s="3"/>
      <c r="GG39" s="3"/>
      <c r="GH39" s="3"/>
      <c r="GI39" s="3"/>
      <c r="GJ39" s="3"/>
      <c r="GK39" s="3"/>
      <c r="GL39" s="3"/>
      <c r="GM39" s="3"/>
      <c r="GN39" s="3"/>
      <c r="GO39" s="3"/>
      <c r="GP39" s="3"/>
      <c r="GQ39" s="3"/>
      <c r="GR39" s="3"/>
      <c r="GS39" s="3"/>
      <c r="GT39" s="3"/>
      <c r="GU39" s="3"/>
      <c r="GV39" s="3"/>
      <c r="GW39" s="3"/>
      <c r="GX39" s="3"/>
      <c r="GY39" s="3"/>
      <c r="GZ39" s="3"/>
      <c r="HA39" s="3"/>
      <c r="HB39" s="3"/>
      <c r="HC39" s="3"/>
      <c r="HD39" s="3"/>
      <c r="HE39" s="3"/>
      <c r="HF39" s="3"/>
      <c r="HG39" s="3"/>
      <c r="HH39" s="3"/>
      <c r="HI39" s="3"/>
      <c r="HJ39" s="3"/>
      <c r="HK39" s="3"/>
      <c r="HL39" s="3"/>
      <c r="HM39" s="3"/>
      <c r="HN39" s="3"/>
      <c r="HO39" s="3"/>
      <c r="HP39" s="3"/>
      <c r="HQ39" s="3"/>
      <c r="HR39" s="3"/>
      <c r="HS39" s="3"/>
      <c r="HT39" s="3"/>
      <c r="HU39" s="3"/>
      <c r="HV39" s="3"/>
    </row>
    <row r="40" spans="1:230" ht="16.5" customHeight="1" x14ac:dyDescent="0.15">
      <c r="A40" s="3"/>
      <c r="B40" s="11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  <c r="FY40" s="3"/>
      <c r="FZ40" s="3"/>
      <c r="GA40" s="3"/>
      <c r="GB40" s="3"/>
      <c r="GC40" s="3"/>
      <c r="GD40" s="3"/>
      <c r="GE40" s="3"/>
      <c r="GF40" s="3"/>
      <c r="GG40" s="3"/>
      <c r="GH40" s="3"/>
      <c r="GI40" s="3"/>
      <c r="GJ40" s="3"/>
      <c r="GK40" s="3"/>
      <c r="GL40" s="3"/>
      <c r="GM40" s="3"/>
      <c r="GN40" s="3"/>
      <c r="GO40" s="3"/>
      <c r="GP40" s="3"/>
      <c r="GQ40" s="3"/>
      <c r="GR40" s="3"/>
      <c r="GS40" s="3"/>
      <c r="GT40" s="3"/>
      <c r="GU40" s="3"/>
      <c r="GV40" s="3"/>
      <c r="GW40" s="3"/>
      <c r="GX40" s="3"/>
      <c r="GY40" s="3"/>
      <c r="GZ40" s="3"/>
      <c r="HA40" s="3"/>
      <c r="HB40" s="3"/>
      <c r="HC40" s="3"/>
      <c r="HD40" s="3"/>
      <c r="HE40" s="3"/>
      <c r="HF40" s="3"/>
      <c r="HG40" s="3"/>
      <c r="HH40" s="3"/>
      <c r="HI40" s="3"/>
      <c r="HJ40" s="3"/>
      <c r="HK40" s="3"/>
      <c r="HL40" s="3"/>
      <c r="HM40" s="3"/>
      <c r="HN40" s="3"/>
      <c r="HO40" s="3"/>
      <c r="HP40" s="3"/>
      <c r="HQ40" s="3"/>
      <c r="HR40" s="3"/>
      <c r="HS40" s="3"/>
      <c r="HT40" s="3"/>
      <c r="HU40" s="3"/>
      <c r="HV40" s="3"/>
    </row>
    <row r="41" spans="1:230" ht="16.5" customHeight="1" x14ac:dyDescent="0.15">
      <c r="A41" s="3"/>
      <c r="B41" s="11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  <c r="CH41" s="3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  <c r="FX41" s="3"/>
      <c r="FY41" s="3"/>
      <c r="FZ41" s="3"/>
      <c r="GA41" s="3"/>
      <c r="GB41" s="3"/>
      <c r="GC41" s="3"/>
      <c r="GD41" s="3"/>
      <c r="GE41" s="3"/>
      <c r="GF41" s="3"/>
      <c r="GG41" s="3"/>
      <c r="GH41" s="3"/>
      <c r="GI41" s="3"/>
      <c r="GJ41" s="3"/>
      <c r="GK41" s="3"/>
      <c r="GL41" s="3"/>
      <c r="GM41" s="3"/>
      <c r="GN41" s="3"/>
      <c r="GO41" s="3"/>
      <c r="GP41" s="3"/>
      <c r="GQ41" s="3"/>
      <c r="GR41" s="3"/>
      <c r="GS41" s="3"/>
      <c r="GT41" s="3"/>
      <c r="GU41" s="3"/>
      <c r="GV41" s="3"/>
      <c r="GW41" s="3"/>
      <c r="GX41" s="3"/>
      <c r="GY41" s="3"/>
      <c r="GZ41" s="3"/>
      <c r="HA41" s="3"/>
      <c r="HB41" s="3"/>
      <c r="HC41" s="3"/>
      <c r="HD41" s="3"/>
      <c r="HE41" s="3"/>
      <c r="HF41" s="3"/>
      <c r="HG41" s="3"/>
      <c r="HH41" s="3"/>
      <c r="HI41" s="3"/>
      <c r="HJ41" s="3"/>
      <c r="HK41" s="3"/>
      <c r="HL41" s="3"/>
      <c r="HM41" s="3"/>
      <c r="HN41" s="3"/>
      <c r="HO41" s="3"/>
      <c r="HP41" s="3"/>
      <c r="HQ41" s="3"/>
      <c r="HR41" s="3"/>
      <c r="HS41" s="3"/>
      <c r="HT41" s="3"/>
      <c r="HU41" s="3"/>
      <c r="HV41" s="3"/>
    </row>
  </sheetData>
  <mergeCells count="1">
    <mergeCell ref="A2:B2"/>
  </mergeCells>
  <phoneticPr fontId="13" type="noConversion"/>
  <printOptions horizontalCentered="1"/>
  <pageMargins left="0.43263888888888902" right="0.31388888888888899" top="0.98402777777777795" bottom="0.55000000000000004" header="0.51180555555555596" footer="0.27500000000000002"/>
  <pageSetup paperSize="9" firstPageNumber="14" orientation="portrait" useFirstPageNumber="1" errors="blank"/>
  <headerFooter alignWithMargins="0">
    <oddFooter>&amp;C&amp;12- &amp;P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3</vt:i4>
      </vt:variant>
    </vt:vector>
  </HeadingPairs>
  <TitlesOfParts>
    <vt:vector size="6" baseType="lpstr">
      <vt:lpstr>收入预算</vt:lpstr>
      <vt:lpstr>支出预算</vt:lpstr>
      <vt:lpstr>结余预算</vt:lpstr>
      <vt:lpstr>结余预算!Print_Area</vt:lpstr>
      <vt:lpstr>收入预算!Print_Area</vt:lpstr>
      <vt:lpstr>支出预算!Print_Area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User</cp:lastModifiedBy>
  <cp:lastPrinted>2019-02-22T05:56:00Z</cp:lastPrinted>
  <dcterms:created xsi:type="dcterms:W3CDTF">2018-12-12T12:52:00Z</dcterms:created>
  <dcterms:modified xsi:type="dcterms:W3CDTF">2021-12-02T09:09:23Z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2052-9.1.0.5119</vt:lpwstr>
  </property>
</Properties>
</file>